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B0DA928-685A-4240-B100-9279735C4A83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22" i="13" l="1"/>
  <c r="G21" i="13"/>
  <c r="E36" i="14"/>
  <c r="D36" i="14"/>
  <c r="C36" i="14"/>
  <c r="B36" i="14"/>
  <c r="A36" i="14"/>
  <c r="F17" i="7"/>
  <c r="E24" i="14"/>
  <c r="D24" i="14"/>
  <c r="C24" i="14"/>
  <c r="B24" i="14"/>
  <c r="A24" i="14"/>
  <c r="F34" i="13"/>
  <c r="E34" i="13"/>
  <c r="D34" i="13"/>
  <c r="C34" i="13"/>
  <c r="B34" i="13"/>
  <c r="A34" i="13"/>
  <c r="G42" i="13"/>
  <c r="G41" i="13"/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E18" i="14"/>
  <c r="D18" i="14"/>
  <c r="C18" i="14"/>
  <c r="B18" i="14"/>
  <c r="A18" i="14"/>
  <c r="E17" i="14"/>
  <c r="D17" i="14"/>
  <c r="C17" i="14"/>
  <c r="B17" i="14"/>
  <c r="A17" i="14"/>
  <c r="E12" i="14"/>
  <c r="D12" i="14"/>
  <c r="C12" i="14"/>
  <c r="B12" i="14"/>
  <c r="A12" i="14"/>
  <c r="D66" i="14"/>
  <c r="B66" i="14"/>
  <c r="A66" i="14"/>
  <c r="D65" i="14"/>
  <c r="B65" i="14"/>
  <c r="A65" i="14"/>
  <c r="A64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I63" i="16"/>
  <c r="I62" i="16"/>
  <c r="I61" i="16"/>
  <c r="I60" i="16"/>
  <c r="I58" i="16"/>
  <c r="I57" i="16"/>
  <c r="I56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J62" i="16" s="1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8" i="16"/>
  <c r="I17" i="16"/>
  <c r="I16" i="16"/>
  <c r="I15" i="16"/>
  <c r="I14" i="16"/>
  <c r="I13" i="16"/>
  <c r="I12" i="16"/>
  <c r="I11" i="16"/>
  <c r="I10" i="16"/>
  <c r="I9" i="16"/>
  <c r="J35" i="16" s="1"/>
  <c r="J63" i="16" l="1"/>
  <c r="F25" i="7"/>
  <c r="F20" i="7"/>
  <c r="F12" i="7"/>
  <c r="F19" i="7"/>
  <c r="F11" i="7"/>
  <c r="F14" i="7"/>
  <c r="F18" i="7"/>
  <c r="F13" i="7"/>
  <c r="F15" i="7"/>
  <c r="F16" i="7"/>
  <c r="F20" i="10"/>
  <c r="F18" i="10"/>
  <c r="F13" i="10"/>
  <c r="F12" i="10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G45" i="5"/>
  <c r="H45" i="5" s="1"/>
  <c r="G40" i="5"/>
  <c r="H40" i="5" s="1"/>
  <c r="K31" i="4" l="1"/>
  <c r="K30" i="4"/>
  <c r="K29" i="4"/>
  <c r="K28" i="4"/>
  <c r="K27" i="4"/>
  <c r="K26" i="4"/>
  <c r="K25" i="4"/>
  <c r="K24" i="4"/>
  <c r="K23" i="4"/>
  <c r="K22" i="4"/>
  <c r="G18" i="4"/>
  <c r="H18" i="4" s="1"/>
  <c r="G25" i="4"/>
  <c r="H25" i="4" s="1"/>
  <c r="G21" i="4"/>
  <c r="H21" i="4" s="1"/>
  <c r="G26" i="4"/>
  <c r="H26" i="4" s="1"/>
  <c r="G24" i="4"/>
  <c r="H24" i="4" s="1"/>
  <c r="G28" i="4"/>
  <c r="H28" i="4" s="1"/>
  <c r="G14" i="8" l="1"/>
  <c r="G12" i="8"/>
  <c r="G15" i="8"/>
  <c r="K38" i="4"/>
  <c r="K39" i="4"/>
  <c r="K40" i="4"/>
  <c r="K41" i="4"/>
  <c r="K42" i="4"/>
  <c r="K11" i="4"/>
  <c r="K12" i="4"/>
  <c r="K13" i="4"/>
  <c r="K14" i="4"/>
  <c r="K15" i="4"/>
  <c r="K16" i="4"/>
  <c r="K17" i="4"/>
  <c r="K18" i="4"/>
  <c r="K19" i="4"/>
  <c r="K20" i="4"/>
  <c r="K21" i="4"/>
  <c r="G42" i="4"/>
  <c r="H42" i="4" s="1"/>
  <c r="G40" i="4"/>
  <c r="H40" i="4" s="1"/>
  <c r="G41" i="4"/>
  <c r="H41" i="4" s="1"/>
  <c r="G37" i="4"/>
  <c r="H37" i="4" s="1"/>
  <c r="G39" i="4"/>
  <c r="H39" i="4" s="1"/>
  <c r="G38" i="4"/>
  <c r="H38" i="4" s="1"/>
  <c r="G31" i="4"/>
  <c r="H31" i="4" s="1"/>
  <c r="G27" i="4"/>
  <c r="H27" i="4" s="1"/>
  <c r="G30" i="4"/>
  <c r="H30" i="4" s="1"/>
  <c r="G29" i="4"/>
  <c r="H29" i="4" s="1"/>
  <c r="G22" i="4"/>
  <c r="H22" i="4" s="1"/>
  <c r="G20" i="4"/>
  <c r="H20" i="4" s="1"/>
  <c r="G23" i="4"/>
  <c r="H23" i="4" s="1"/>
  <c r="G17" i="4"/>
  <c r="H17" i="4" s="1"/>
  <c r="G13" i="4"/>
  <c r="H13" i="4" s="1"/>
  <c r="G19" i="4"/>
  <c r="H19" i="4" s="1"/>
  <c r="G12" i="4"/>
  <c r="H12" i="4" s="1"/>
  <c r="G10" i="4"/>
  <c r="H10" i="4" s="1"/>
  <c r="G14" i="4"/>
  <c r="H14" i="4" s="1"/>
  <c r="G15" i="4"/>
  <c r="H15" i="4" s="1"/>
  <c r="G16" i="4"/>
  <c r="H16" i="4" s="1"/>
  <c r="G11" i="4"/>
  <c r="H11" i="4" s="1"/>
  <c r="G14" i="1"/>
  <c r="H14" i="1" s="1"/>
  <c r="G12" i="1"/>
  <c r="H12" i="1" s="1"/>
  <c r="G11" i="1"/>
  <c r="H11" i="1" s="1"/>
  <c r="G10" i="1"/>
  <c r="H10" i="1" s="1"/>
  <c r="G48" i="13"/>
  <c r="H48" i="13" s="1"/>
  <c r="G47" i="13"/>
  <c r="H47" i="13" s="1"/>
  <c r="F42" i="14"/>
  <c r="F24" i="14"/>
  <c r="G24" i="13"/>
  <c r="H24" i="13" s="1"/>
  <c r="G23" i="13"/>
  <c r="H23" i="13" s="1"/>
  <c r="F30" i="14"/>
  <c r="G17" i="13"/>
  <c r="H17" i="13" s="1"/>
  <c r="G30" i="13"/>
  <c r="H30" i="13" s="1"/>
  <c r="G29" i="13"/>
  <c r="H29" i="13" s="1"/>
  <c r="G35" i="13"/>
  <c r="H35" i="13" s="1"/>
  <c r="G36" i="13"/>
  <c r="H36" i="13" s="1"/>
  <c r="H42" i="13"/>
  <c r="K37" i="4" l="1"/>
  <c r="G12" i="5"/>
  <c r="H12" i="5" s="1"/>
  <c r="G25" i="5"/>
  <c r="H25" i="5" s="1"/>
  <c r="G23" i="5"/>
  <c r="H23" i="5" s="1"/>
  <c r="G17" i="5"/>
  <c r="H17" i="5" s="1"/>
  <c r="G22" i="5"/>
  <c r="H22" i="5" s="1"/>
  <c r="G19" i="5"/>
  <c r="H19" i="5" s="1"/>
  <c r="G26" i="5"/>
  <c r="H26" i="5" s="1"/>
  <c r="G11" i="5"/>
  <c r="H11" i="5" s="1"/>
  <c r="G16" i="5"/>
  <c r="H16" i="5" s="1"/>
  <c r="G21" i="5"/>
  <c r="H21" i="5" s="1"/>
  <c r="G38" i="5"/>
  <c r="H38" i="5" s="1"/>
  <c r="G44" i="5"/>
  <c r="H44" i="5" s="1"/>
  <c r="G36" i="5"/>
  <c r="H36" i="5" s="1"/>
  <c r="F50" i="14"/>
  <c r="F36" i="14"/>
  <c r="F18" i="14"/>
  <c r="F22" i="13"/>
  <c r="E22" i="13"/>
  <c r="D22" i="13"/>
  <c r="C22" i="13"/>
  <c r="B22" i="13"/>
  <c r="A22" i="13"/>
  <c r="G18" i="13"/>
  <c r="H18" i="13" s="1"/>
  <c r="F21" i="13"/>
  <c r="E21" i="13"/>
  <c r="D21" i="13"/>
  <c r="C21" i="13"/>
  <c r="B21" i="13"/>
  <c r="A21" i="13"/>
  <c r="A19" i="13"/>
  <c r="F10" i="6"/>
  <c r="F24" i="7"/>
  <c r="F26" i="7"/>
  <c r="F10" i="7" l="1"/>
  <c r="F24" i="9"/>
  <c r="F27" i="9"/>
  <c r="F26" i="9"/>
  <c r="F25" i="9"/>
  <c r="F17" i="9"/>
  <c r="F20" i="9"/>
  <c r="F19" i="9"/>
  <c r="F15" i="9"/>
  <c r="F16" i="9"/>
  <c r="F18" i="9"/>
  <c r="F14" i="9"/>
  <c r="F13" i="9"/>
  <c r="F12" i="9"/>
  <c r="F10" i="9"/>
  <c r="F11" i="9"/>
  <c r="F9" i="9"/>
  <c r="F19" i="10"/>
  <c r="F10" i="10"/>
  <c r="F11" i="10"/>
  <c r="K15" i="8"/>
  <c r="K14" i="8"/>
  <c r="K13" i="8"/>
  <c r="K12" i="8"/>
  <c r="K11" i="8"/>
  <c r="G13" i="8"/>
  <c r="H13" i="8" s="1"/>
  <c r="G11" i="8"/>
  <c r="H11" i="8" s="1"/>
  <c r="H12" i="8"/>
  <c r="G10" i="8"/>
  <c r="H10" i="8" s="1"/>
  <c r="G46" i="5"/>
  <c r="H46" i="5" s="1"/>
  <c r="G35" i="5"/>
  <c r="H35" i="5" s="1"/>
  <c r="G42" i="5"/>
  <c r="H42" i="5" s="1"/>
  <c r="G43" i="5"/>
  <c r="H43" i="5" s="1"/>
  <c r="G33" i="5"/>
  <c r="H33" i="5" s="1"/>
  <c r="G37" i="5"/>
  <c r="H37" i="5" s="1"/>
  <c r="G32" i="5"/>
  <c r="H32" i="5" s="1"/>
  <c r="G30" i="5"/>
  <c r="H30" i="5" s="1"/>
  <c r="G41" i="5"/>
  <c r="H41" i="5" s="1"/>
  <c r="G31" i="5"/>
  <c r="H31" i="5" s="1"/>
  <c r="G39" i="5"/>
  <c r="H39" i="5" s="1"/>
  <c r="G34" i="5"/>
  <c r="H34" i="5" s="1"/>
  <c r="G15" i="5"/>
  <c r="H15" i="5" s="1"/>
  <c r="G18" i="5"/>
  <c r="H18" i="5" s="1"/>
  <c r="G10" i="5"/>
  <c r="H10" i="5" s="1"/>
  <c r="G14" i="5"/>
  <c r="H14" i="5" s="1"/>
  <c r="G9" i="5"/>
  <c r="H9" i="5" s="1"/>
  <c r="G20" i="5"/>
  <c r="H20" i="5" s="1"/>
  <c r="G13" i="5"/>
  <c r="K28" i="1"/>
  <c r="K12" i="1"/>
  <c r="K13" i="1"/>
  <c r="K14" i="1"/>
  <c r="G13" i="1"/>
  <c r="H13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H14" i="8" l="1"/>
  <c r="H41" i="13"/>
  <c r="H13" i="5"/>
  <c r="G34" i="13"/>
  <c r="K25" i="1"/>
  <c r="K26" i="1"/>
  <c r="K27" i="1"/>
  <c r="G25" i="1"/>
  <c r="H25" i="1" l="1"/>
  <c r="G12" i="13"/>
  <c r="H15" i="8"/>
  <c r="G24" i="5"/>
  <c r="H24" i="5" s="1"/>
  <c r="F40" i="13" l="1"/>
  <c r="E40" i="13"/>
  <c r="D40" i="13"/>
  <c r="C40" i="13"/>
  <c r="B40" i="13"/>
  <c r="A40" i="13"/>
  <c r="E49" i="14"/>
  <c r="D49" i="14"/>
  <c r="C49" i="14"/>
  <c r="B49" i="14"/>
  <c r="A49" i="14"/>
  <c r="E11" i="14"/>
  <c r="D11" i="14"/>
  <c r="C11" i="14"/>
  <c r="B11" i="14"/>
  <c r="A11" i="14"/>
  <c r="E10" i="14"/>
  <c r="D10" i="14"/>
  <c r="C10" i="14"/>
  <c r="B10" i="14"/>
  <c r="A10" i="14"/>
  <c r="A8" i="14"/>
  <c r="H12" i="13" l="1"/>
  <c r="A45" i="13" l="1"/>
  <c r="G11" i="13" l="1"/>
  <c r="H11" i="13" s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4" i="1" l="1"/>
  <c r="K23" i="1"/>
  <c r="K22" i="1"/>
  <c r="G10" i="13" l="1"/>
  <c r="G9" i="13"/>
  <c r="K10" i="8"/>
  <c r="K9" i="5"/>
  <c r="K10" i="4"/>
  <c r="A4" i="8" l="1"/>
  <c r="A4" i="5"/>
  <c r="A4" i="4"/>
  <c r="K11" i="1" l="1"/>
  <c r="F49" i="14" l="1"/>
  <c r="A4" i="6"/>
  <c r="A4" i="12" s="1"/>
  <c r="A4" i="7"/>
  <c r="A4" i="9"/>
  <c r="A1" i="7"/>
  <c r="A2" i="7"/>
  <c r="F12" i="14" l="1"/>
  <c r="K10" i="1" l="1"/>
  <c r="F39" i="13" l="1"/>
  <c r="E39" i="13"/>
  <c r="D39" i="13"/>
  <c r="C39" i="13"/>
  <c r="B39" i="13"/>
  <c r="A39" i="13"/>
  <c r="G40" i="13" l="1"/>
  <c r="G39" i="13"/>
  <c r="E48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K30" i="5" l="1"/>
  <c r="D54" i="14" l="1"/>
  <c r="B54" i="14"/>
  <c r="A54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D48" i="14" l="1"/>
  <c r="C48" i="14"/>
  <c r="B48" i="14"/>
  <c r="A48" i="14"/>
  <c r="A46" i="14"/>
  <c r="A22" i="14" l="1"/>
  <c r="A20" i="14"/>
  <c r="A14" i="14"/>
  <c r="A6" i="14"/>
  <c r="A3" i="14"/>
  <c r="A2" i="14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H16" i="13" s="1"/>
  <c r="G33" i="13"/>
  <c r="G27" i="13"/>
  <c r="G15" i="13"/>
</calcChain>
</file>

<file path=xl/sharedStrings.xml><?xml version="1.0" encoding="utf-8"?>
<sst xmlns="http://schemas.openxmlformats.org/spreadsheetml/2006/main" count="854" uniqueCount="199">
  <si>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</si>
  <si>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</si>
  <si>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</si>
  <si>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</si>
  <si>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</si>
  <si>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</si>
  <si>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</si>
  <si>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</si>
  <si>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</si>
  <si>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</si>
  <si>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</si>
  <si>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</si>
  <si>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</si>
  <si>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</si>
  <si>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</si>
  <si>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</si>
  <si>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</si>
  <si>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</si>
  <si>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</si>
  <si>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</si>
  <si>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</si>
  <si>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</si>
  <si>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</si>
  <si>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</si>
  <si>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</si>
  <si>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</si>
  <si>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</si>
  <si>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</si>
  <si>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</si>
  <si>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</si>
  <si>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</si>
  <si>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</si>
  <si>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CATEGORIA GOLFISTAS INTEGRADOS</t>
  </si>
  <si>
    <t>CABALLEROS JUVENILES (Clases 99- 00- 01- 02 - 03 - 04 y 05)</t>
  </si>
  <si>
    <t>DAMAS JUVENILES (Clases 99- 00- 01- 02 - 03 - 04 y 05)</t>
  </si>
  <si>
    <t>DAMAS MENORES (Clases 06 - 07 - 08)</t>
  </si>
  <si>
    <t>DAMAS MENORES DE 15 AÑOS (Clases 09 y 10)</t>
  </si>
  <si>
    <t>CABALLEROS MENORES DE 13 AÑOS (Clases 2011 y Posterioreres)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</si>
  <si>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</si>
  <si>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</si>
  <si>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</si>
  <si>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</si>
  <si>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</si>
  <si>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</si>
  <si>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EVTGC</t>
  </si>
  <si>
    <t>NGC</t>
  </si>
  <si>
    <t>MDPGC</t>
  </si>
  <si>
    <t>CMDP</t>
  </si>
  <si>
    <t>SPGC</t>
  </si>
  <si>
    <t>LOUSTAU AGUSTIN</t>
  </si>
  <si>
    <t>TGC</t>
  </si>
  <si>
    <t>MORAN ASTESANO VALENTINA</t>
  </si>
  <si>
    <t>CALEGARIS TIAGO</t>
  </si>
  <si>
    <t>ML</t>
  </si>
  <si>
    <t>PARASUCO AXEL GONZALO</t>
  </si>
  <si>
    <t>MA KARTHE PUCILLO MIA</t>
  </si>
  <si>
    <t>FLORES BELLINI IGNACIO</t>
  </si>
  <si>
    <t>LEOFANTI BIANCA EMILIA</t>
  </si>
  <si>
    <t>ALVAREZ AXEL JEJUS</t>
  </si>
  <si>
    <t>ROCCA LISANDRO</t>
  </si>
  <si>
    <t>CABALLEROS MENORES DE 15 AÑOS (Clases 09 y Posteriores)</t>
  </si>
  <si>
    <t>CLUB MAR DEL PLATA S.A.</t>
  </si>
  <si>
    <t>Golf Los Acantilados</t>
  </si>
  <si>
    <t>3° FECHA DEL RANKING</t>
  </si>
  <si>
    <t>MARTES 27 DE FEBRERO DE 2024</t>
  </si>
  <si>
    <t>CABALLEROS JUVENILES Y MENORES (Clases 06 - 07 - 08)</t>
  </si>
  <si>
    <t>GUIDO FELIPE BENJAMIN</t>
  </si>
  <si>
    <t>GRANDINETTI ANTONIO</t>
  </si>
  <si>
    <t>BERENGENO SANTINO MARIO</t>
  </si>
  <si>
    <t>BERCHOT TOMAS</t>
  </si>
  <si>
    <t>GIMENEZ QUIROGA GONZALO</t>
  </si>
  <si>
    <t>GOTI JULIO</t>
  </si>
  <si>
    <t>LEOFANTI DANTE SALVADOR</t>
  </si>
  <si>
    <t>SAFE FRANCO</t>
  </si>
  <si>
    <t>CSCPGB</t>
  </si>
  <si>
    <t>MORUA CARIAC SANTIAGO</t>
  </si>
  <si>
    <t>PATTI NICOLAS</t>
  </si>
  <si>
    <t>SARASOLA JOSE MANUEL</t>
  </si>
  <si>
    <t>GCD</t>
  </si>
  <si>
    <t>SALVI SANTINO</t>
  </si>
  <si>
    <t>JENKINS STEVE</t>
  </si>
  <si>
    <t>SALANITRO TOMAS</t>
  </si>
  <si>
    <t>DURINGER BENJAMIN</t>
  </si>
  <si>
    <t>ROLON FRANCISCO</t>
  </si>
  <si>
    <t>TOBLER GONZALO</t>
  </si>
  <si>
    <t>SANTANA PEDRO</t>
  </si>
  <si>
    <t>POLLERO CHRISTENSEN SIMON</t>
  </si>
  <si>
    <t>LEOFANTI RENZO</t>
  </si>
  <si>
    <t>ANTONELLI TOMAS IGNACIO</t>
  </si>
  <si>
    <t>FLÜGEL LUCAS IGNACIO</t>
  </si>
  <si>
    <t>TRIGO BENJAMIN</t>
  </si>
  <si>
    <t>MARTIN IARA</t>
  </si>
  <si>
    <t>RAMPOLDI SARA ALESSIA</t>
  </si>
  <si>
    <t>OLIVERI ANGELINA</t>
  </si>
  <si>
    <t>POLITA NUÑEZ MAITE</t>
  </si>
  <si>
    <t>LEON CAMPOS IARA</t>
  </si>
  <si>
    <t>JARQUE FELIPE</t>
  </si>
  <si>
    <t>ROLON ESTANISLAO</t>
  </si>
  <si>
    <t>RAMPEZZOTTI BARTOLOME</t>
  </si>
  <si>
    <t>CEJAS FEDERICO</t>
  </si>
  <si>
    <t>STGC</t>
  </si>
  <si>
    <t>GUERENDIAIN FERMIN</t>
  </si>
  <si>
    <t>DE LA TORRE BENJAMIN</t>
  </si>
  <si>
    <t>CHAURA MAXIMO</t>
  </si>
  <si>
    <t>HAUQUI JUAN IGNACIO</t>
  </si>
  <si>
    <t>PROBICITO IGNACIO</t>
  </si>
  <si>
    <t>ANTONELLI SANTIAGO RAMIRO</t>
  </si>
  <si>
    <t>REYNOSA JOAQUIN</t>
  </si>
  <si>
    <t>SARASOLA FEDERICO</t>
  </si>
  <si>
    <t>BERRETA VAZQUEZ VALENTIN</t>
  </si>
  <si>
    <t>PATTI VICENTE</t>
  </si>
  <si>
    <t>CASTRO SANTINO</t>
  </si>
  <si>
    <t>HAUQUI MANUEL</t>
  </si>
  <si>
    <t>CICCOLA FRANCESCO</t>
  </si>
  <si>
    <t>DEPREZ UMMA</t>
  </si>
  <si>
    <t>BIONDELLI ALLEGRA</t>
  </si>
  <si>
    <t>CACACE ISABELLA</t>
  </si>
  <si>
    <t>JENKINS UMA</t>
  </si>
  <si>
    <t>RODRIGUEZ MACIAS ISABELLA</t>
  </si>
  <si>
    <t>DANIEL KATJA</t>
  </si>
  <si>
    <t>PORCEL ALFONSINA</t>
  </si>
  <si>
    <t>RAMPEZZOTTI JUSTINA</t>
  </si>
  <si>
    <t>MEILAN LOURDES</t>
  </si>
  <si>
    <t>MAYORANO ISABELA</t>
  </si>
  <si>
    <t>SUAREZ GIORCELLI MARTINA</t>
  </si>
  <si>
    <t>POLIFRONI CONSTANZA</t>
  </si>
  <si>
    <t>TRIGO FELICITAS</t>
  </si>
  <si>
    <t>BUSTAMANTE EMILIA</t>
  </si>
  <si>
    <t>PORCEL MARGARITA</t>
  </si>
  <si>
    <t>CEJAS CATALINA</t>
  </si>
  <si>
    <t>FALCON PERRETTI ORESTE JONAS</t>
  </si>
  <si>
    <t>KHULMAN FERMIN</t>
  </si>
  <si>
    <t>FOLGUERAS BESSIERES AUGUSTO</t>
  </si>
  <si>
    <t>VGGC</t>
  </si>
  <si>
    <t>DA SILVA ANTONIO</t>
  </si>
  <si>
    <t>VIOLA MAYER CHARO</t>
  </si>
  <si>
    <t>STATI CLARA</t>
  </si>
  <si>
    <t>ANSORENA VIOLETA</t>
  </si>
  <si>
    <t>RIVAS BAUTISTA</t>
  </si>
  <si>
    <t>CHOCO HIPOLITO</t>
  </si>
  <si>
    <t>MONTENEGRO GIL BENJAMIN</t>
  </si>
  <si>
    <t>HAUQUI SANTIAGO</t>
  </si>
  <si>
    <t>MORELLO JUAN</t>
  </si>
  <si>
    <t>MASTROVITO FRANCISCO</t>
  </si>
  <si>
    <t>RODRIGUEZ MACIAS HILARIO</t>
  </si>
  <si>
    <t>VILLANUEVA ENRIQUEZ QUINAI</t>
  </si>
  <si>
    <t>JALLE RAMIRO</t>
  </si>
  <si>
    <t>GIACOMINI FELIPE</t>
  </si>
  <si>
    <t>COSTE ISIDRO</t>
  </si>
  <si>
    <t>CANNELLI ESMERALDA</t>
  </si>
  <si>
    <t>VIOLA MAYER LOLA</t>
  </si>
  <si>
    <t>CEJAS AGOSTINA</t>
  </si>
  <si>
    <t>LAMORTE JUAN SEBASTIAN</t>
  </si>
  <si>
    <t>CG</t>
  </si>
  <si>
    <t>ESPINAL SALVADOR</t>
  </si>
  <si>
    <t>SARASOLA PEDRO</t>
  </si>
  <si>
    <t>PORCEL RENZO</t>
  </si>
  <si>
    <t>FALLICO GONZALEZ JOAQUIN</t>
  </si>
  <si>
    <t>MORELLO BAUTISTA</t>
  </si>
  <si>
    <t>ASTESANO FERMIN</t>
  </si>
  <si>
    <t>CASENAVE BENICIO</t>
  </si>
  <si>
    <t>ALFONSO FELIPE</t>
  </si>
  <si>
    <t>BIONDELLI BOSSO ANGELINA</t>
  </si>
  <si>
    <t>MEILAN BELEN</t>
  </si>
  <si>
    <t>CHOCO JOAQUINA</t>
  </si>
  <si>
    <t>SALANUEVA JULIANA</t>
  </si>
  <si>
    <t>CIANCI IKER</t>
  </si>
  <si>
    <t>DEPREZ ELIAN</t>
  </si>
  <si>
    <t>VIOLA MAYER OLIVER</t>
  </si>
  <si>
    <t>GIACOMINI SALVADOR</t>
  </si>
  <si>
    <t>ORTIZ MALETTI LEONEL</t>
  </si>
  <si>
    <t>RODRIGUEZ ANELLI BENJAMIN</t>
  </si>
  <si>
    <t>COZZOLI FLORENCIA</t>
  </si>
  <si>
    <t>ALDUBATO GARCIA PARIS THEO</t>
  </si>
  <si>
    <t>FIORITTI CARLOS</t>
  </si>
  <si>
    <r>
      <t xml:space="preserve">3°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</si>
  <si>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Cancha Colorada (Merlo y Laguna) par  damas y caballeros 36  +  36  =  72</t>
  </si>
  <si>
    <t>HOYO 1</t>
  </si>
  <si>
    <r>
      <t xml:space="preserve">CABALLEROS M-15 (CLASES 09 Y POSTERIORES) </t>
    </r>
    <r>
      <rPr>
        <b/>
        <sz val="10"/>
        <color rgb="FF0070C0"/>
        <rFont val="Arial"/>
        <family val="2"/>
      </rPr>
      <t>- BOCHAS AZULES -</t>
    </r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</si>
  <si>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</si>
  <si>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r>
      <t xml:space="preserve">DAMAS  M-18 (CLASES 06 - 07 Y 08) </t>
    </r>
    <r>
      <rPr>
        <b/>
        <sz val="10"/>
        <color rgb="FFFF0000"/>
        <rFont val="Arial"/>
        <family val="2"/>
      </rPr>
      <t>- BOCHAS ROJAS -</t>
    </r>
  </si>
  <si>
    <t>RAMPOLDI SARA</t>
  </si>
  <si>
    <r>
      <t xml:space="preserve">DAMAS  M-15 (CLASES 09 Y POSTERIORES) </t>
    </r>
    <r>
      <rPr>
        <b/>
        <sz val="10"/>
        <color rgb="FFFF0000"/>
        <rFont val="Arial"/>
        <family val="2"/>
      </rPr>
      <t>- BOCHAS ROJAS -</t>
    </r>
  </si>
  <si>
    <t>SUAREZ GIORCELLI MARTINA MARIA</t>
  </si>
  <si>
    <t>BERENGENO SANTINO</t>
  </si>
  <si>
    <t>3° FECHA DEL RANKING - MENORES SIN HANDICAP -</t>
  </si>
  <si>
    <t>CATEGORIA EAGLES (CLASES 2013 y 2014)</t>
  </si>
  <si>
    <t>CATEGORIA BIRDIES (CLASES 2015 Y POSTERIORES)</t>
  </si>
  <si>
    <t xml:space="preserve"> CATEGORIA PRINCIPIANTES (5 HOYOS)</t>
  </si>
  <si>
    <t>GOLFISTAS INTEGRADOS</t>
  </si>
  <si>
    <t>HOYO 10</t>
  </si>
  <si>
    <t>PROMOCIONALES A HCP Y CATEGORIA ALBATROS (CLASES 11 y 12)</t>
  </si>
  <si>
    <t>DA SILVA NATONIO</t>
  </si>
  <si>
    <t>P</t>
  </si>
  <si>
    <t>L</t>
  </si>
  <si>
    <t>´P</t>
  </si>
  <si>
    <r>
      <t xml:space="preserve">HAUQUI SANTIAGO </t>
    </r>
    <r>
      <rPr>
        <b/>
        <sz val="13"/>
        <color rgb="FF008000"/>
        <rFont val="Arial"/>
        <family val="2"/>
      </rPr>
      <t>(U. 6 H. 29)</t>
    </r>
  </si>
  <si>
    <r>
      <t xml:space="preserve">FLORES B. IGNACIO  </t>
    </r>
    <r>
      <rPr>
        <b/>
        <sz val="13"/>
        <color rgb="FF008000"/>
        <rFont val="Arial"/>
        <family val="2"/>
      </rPr>
      <t>(U. 6 H. 31)</t>
    </r>
  </si>
  <si>
    <r>
      <t xml:space="preserve">HAUQUI SANTIAGO </t>
    </r>
    <r>
      <rPr>
        <b/>
        <sz val="13"/>
        <rFont val="Arial"/>
        <family val="2"/>
      </rPr>
      <t>(U. 6 H. 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</si>
</sst>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4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3"/>
      <color rgb="FF008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16" fillId="0" borderId="0" xfId="0" applyFont="1"/>
    <xf numFmtId="0" fontId="16" fillId="0" borderId="39" xfId="0" applyFont="1" applyBorder="1" applyAlignment="1">
      <alignment vertical="center"/>
    </xf>
    <xf numFmtId="0" fontId="16" fillId="9" borderId="40" xfId="0" applyFont="1" applyFill="1" applyBorder="1"/>
    <xf numFmtId="166" fontId="16" fillId="0" borderId="40" xfId="0" applyNumberFormat="1" applyFont="1" applyBorder="1" applyAlignment="1">
      <alignment horizontal="center"/>
    </xf>
    <xf numFmtId="0" fontId="16" fillId="0" borderId="40" xfId="0" applyFont="1" applyBorder="1" applyAlignment="1">
      <alignment vertical="center"/>
    </xf>
    <xf numFmtId="166" fontId="16" fillId="0" borderId="4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9" borderId="2" xfId="0" applyFont="1" applyFill="1" applyBorder="1"/>
    <xf numFmtId="166" fontId="16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6" fillId="0" borderId="4" xfId="0" applyFont="1" applyBorder="1"/>
    <xf numFmtId="166" fontId="16" fillId="0" borderId="4" xfId="0" applyNumberFormat="1" applyFont="1" applyBorder="1" applyAlignment="1">
      <alignment horizontal="center"/>
    </xf>
    <xf numFmtId="0" fontId="16" fillId="0" borderId="42" xfId="0" applyFont="1" applyBorder="1" applyAlignment="1">
      <alignment vertical="center"/>
    </xf>
    <xf numFmtId="0" fontId="16" fillId="0" borderId="25" xfId="0" applyFont="1" applyBorder="1"/>
    <xf numFmtId="166" fontId="16" fillId="0" borderId="25" xfId="0" applyNumberFormat="1" applyFont="1" applyBorder="1" applyAlignment="1">
      <alignment horizontal="center"/>
    </xf>
    <xf numFmtId="0" fontId="16" fillId="9" borderId="25" xfId="0" applyFont="1" applyFill="1" applyBorder="1"/>
    <xf numFmtId="166" fontId="16" fillId="0" borderId="43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6" fillId="0" borderId="31" xfId="0" applyFont="1" applyBorder="1" applyAlignment="1">
      <alignment vertical="center"/>
    </xf>
    <xf numFmtId="0" fontId="16" fillId="0" borderId="32" xfId="0" applyFont="1" applyBorder="1"/>
    <xf numFmtId="0" fontId="16" fillId="0" borderId="32" xfId="0" applyFont="1" applyBorder="1" applyAlignment="1">
      <alignment vertical="center"/>
    </xf>
    <xf numFmtId="166" fontId="16" fillId="0" borderId="32" xfId="0" applyNumberFormat="1" applyFont="1" applyBorder="1" applyAlignment="1">
      <alignment horizontal="center" vertical="center"/>
    </xf>
    <xf numFmtId="166" fontId="16" fillId="0" borderId="33" xfId="0" quotePrefix="1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4" xfId="0" quotePrefix="1" applyNumberFormat="1" applyFont="1" applyBorder="1" applyAlignment="1">
      <alignment horizontal="center" vertical="center"/>
    </xf>
    <xf numFmtId="0" fontId="14" fillId="13" borderId="2" xfId="0" applyFont="1" applyFill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0" xfId="0" applyFont="1" applyBorder="1"/>
    <xf numFmtId="0" fontId="16" fillId="0" borderId="30" xfId="0" applyFont="1" applyBorder="1" applyAlignment="1">
      <alignment vertical="center"/>
    </xf>
    <xf numFmtId="166" fontId="16" fillId="0" borderId="30" xfId="0" applyNumberFormat="1" applyFont="1" applyBorder="1" applyAlignment="1">
      <alignment horizontal="center" vertical="center"/>
    </xf>
    <xf numFmtId="166" fontId="16" fillId="0" borderId="35" xfId="0" applyNumberFormat="1" applyFont="1" applyBorder="1" applyAlignment="1">
      <alignment horizontal="center" vertical="center"/>
    </xf>
    <xf numFmtId="166" fontId="16" fillId="0" borderId="2" xfId="0" quotePrefix="1" applyNumberFormat="1" applyFont="1" applyBorder="1" applyAlignment="1">
      <alignment horizontal="center" vertical="center"/>
    </xf>
    <xf numFmtId="166" fontId="16" fillId="0" borderId="32" xfId="0" quotePrefix="1" applyNumberFormat="1" applyFont="1" applyBorder="1" applyAlignment="1">
      <alignment horizontal="center" vertical="center"/>
    </xf>
    <xf numFmtId="166" fontId="16" fillId="0" borderId="33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30" xfId="0" quotePrefix="1" applyNumberFormat="1" applyFont="1" applyBorder="1" applyAlignment="1">
      <alignment horizontal="center" vertical="center"/>
    </xf>
    <xf numFmtId="0" fontId="14" fillId="7" borderId="30" xfId="0" applyFont="1" applyFill="1" applyBorder="1" applyAlignment="1">
      <alignment vertical="center"/>
    </xf>
    <xf numFmtId="0" fontId="38" fillId="14" borderId="8" xfId="0" applyFont="1" applyFill="1" applyBorder="1" applyAlignment="1">
      <alignment horizontal="center"/>
    </xf>
    <xf numFmtId="0" fontId="16" fillId="15" borderId="2" xfId="0" applyFont="1" applyFill="1" applyBorder="1" applyAlignment="1">
      <alignment vertical="center"/>
    </xf>
    <xf numFmtId="0" fontId="16" fillId="15" borderId="30" xfId="0" applyFont="1" applyFill="1" applyBorder="1" applyAlignment="1">
      <alignment vertical="center"/>
    </xf>
    <xf numFmtId="0" fontId="16" fillId="0" borderId="35" xfId="0" applyFont="1" applyBorder="1"/>
    <xf numFmtId="20" fontId="16" fillId="0" borderId="17" xfId="0" applyNumberFormat="1" applyFont="1" applyBorder="1"/>
    <xf numFmtId="0" fontId="16" fillId="0" borderId="48" xfId="0" applyFont="1" applyBorder="1" applyAlignment="1">
      <alignment vertical="center"/>
    </xf>
    <xf numFmtId="0" fontId="16" fillId="0" borderId="0" xfId="0" quotePrefix="1" applyFont="1" applyAlignment="1">
      <alignment horizontal="center"/>
    </xf>
    <xf numFmtId="166" fontId="16" fillId="0" borderId="35" xfId="0" quotePrefix="1" applyNumberFormat="1" applyFont="1" applyBorder="1" applyAlignment="1">
      <alignment horizontal="center" vertical="center"/>
    </xf>
    <xf numFmtId="0" fontId="14" fillId="15" borderId="2" xfId="0" applyFont="1" applyFill="1" applyBorder="1" applyAlignment="1">
      <alignment vertical="center"/>
    </xf>
    <xf numFmtId="0" fontId="38" fillId="14" borderId="1" xfId="0" applyFont="1" applyFill="1" applyBorder="1" applyAlignment="1">
      <alignment horizontal="center"/>
    </xf>
    <xf numFmtId="0" fontId="38" fillId="16" borderId="1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42" fillId="0" borderId="0" xfId="0" applyFont="1"/>
    <xf numFmtId="0" fontId="22" fillId="0" borderId="0" xfId="0" applyFont="1" applyAlignment="1">
      <alignment horizontal="center"/>
    </xf>
    <xf numFmtId="0" fontId="6" fillId="0" borderId="24" xfId="0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20" fontId="16" fillId="6" borderId="12" xfId="0" applyNumberFormat="1" applyFont="1" applyFill="1" applyBorder="1" applyAlignment="1">
      <alignment horizontal="center" vertical="center"/>
    </xf>
    <xf numFmtId="20" fontId="16" fillId="6" borderId="17" xfId="0" applyNumberFormat="1" applyFont="1" applyFill="1" applyBorder="1" applyAlignment="1">
      <alignment horizontal="center" vertical="center"/>
    </xf>
    <xf numFmtId="0" fontId="32" fillId="0" borderId="29" xfId="0" applyFont="1" applyFill="1" applyBorder="1"/>
    <xf numFmtId="0" fontId="7" fillId="0" borderId="30" xfId="0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50" xfId="0" quotePrefix="1" applyFont="1" applyFill="1" applyBorder="1" applyAlignment="1">
      <alignment horizontal="center"/>
    </xf>
    <xf numFmtId="0" fontId="5" fillId="6" borderId="50" xfId="0" quotePrefix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20" fontId="16" fillId="6" borderId="38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6" fillId="8" borderId="3" xfId="0" applyFont="1" applyFill="1" applyBorder="1" applyAlignment="1">
      <alignment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2" borderId="12" xfId="0" quotePrefix="1" applyFont="1" applyFill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20" fontId="16" fillId="6" borderId="16" xfId="0" applyNumberFormat="1" applyFont="1" applyFill="1" applyBorder="1" applyAlignment="1">
      <alignment horizontal="center" vertical="center"/>
    </xf>
    <xf numFmtId="0" fontId="6" fillId="0" borderId="34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6" borderId="24" xfId="0" applyFont="1" applyFill="1" applyBorder="1"/>
    <xf numFmtId="20" fontId="16" fillId="6" borderId="47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6" fillId="6" borderId="34" xfId="0" applyFont="1" applyFill="1" applyBorder="1"/>
    <xf numFmtId="0" fontId="7" fillId="0" borderId="49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53" xfId="0" quotePrefix="1" applyFont="1" applyBorder="1" applyAlignment="1">
      <alignment horizontal="center"/>
    </xf>
    <xf numFmtId="0" fontId="6" fillId="0" borderId="34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20" fontId="16" fillId="6" borderId="29" xfId="0" applyNumberFormat="1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 vertical="center"/>
    </xf>
    <xf numFmtId="0" fontId="35" fillId="11" borderId="14" xfId="0" applyFont="1" applyFill="1" applyBorder="1" applyAlignment="1">
      <alignment horizontal="center" vertical="center"/>
    </xf>
    <xf numFmtId="0" fontId="35" fillId="11" borderId="10" xfId="0" applyFont="1" applyFill="1" applyBorder="1" applyAlignment="1">
      <alignment horizontal="center" vertical="center"/>
    </xf>
    <xf numFmtId="0" fontId="38" fillId="12" borderId="18" xfId="0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/>
    </xf>
    <xf numFmtId="0" fontId="38" fillId="12" borderId="8" xfId="0" applyFont="1" applyFill="1" applyBorder="1" applyAlignment="1">
      <alignment horizontal="center" vertical="center"/>
    </xf>
    <xf numFmtId="0" fontId="38" fillId="12" borderId="15" xfId="0" applyFont="1" applyFill="1" applyBorder="1" applyAlignment="1">
      <alignment horizontal="center" vertical="center"/>
    </xf>
    <xf numFmtId="0" fontId="38" fillId="12" borderId="19" xfId="0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38" fillId="12" borderId="46" xfId="0" applyFont="1" applyFill="1" applyBorder="1" applyAlignment="1">
      <alignment horizontal="center" vertical="center"/>
    </xf>
    <xf numFmtId="20" fontId="16" fillId="6" borderId="26" xfId="0" applyNumberFormat="1" applyFont="1" applyFill="1" applyBorder="1" applyAlignment="1">
      <alignment horizontal="center" vertical="center"/>
    </xf>
    <xf numFmtId="20" fontId="16" fillId="6" borderId="13" xfId="0" applyNumberFormat="1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 vertical="center"/>
    </xf>
    <xf numFmtId="0" fontId="38" fillId="12" borderId="45" xfId="0" applyFont="1" applyFill="1" applyBorder="1" applyAlignment="1">
      <alignment horizontal="center" vertical="center"/>
    </xf>
    <xf numFmtId="0" fontId="38" fillId="12" borderId="44" xfId="0" applyFont="1" applyFill="1" applyBorder="1" applyAlignment="1">
      <alignment horizontal="center" vertical="center"/>
    </xf>
    <xf numFmtId="0" fontId="36" fillId="10" borderId="8" xfId="0" applyFont="1" applyFill="1" applyBorder="1" applyAlignment="1">
      <alignment horizontal="center" vertical="center"/>
    </xf>
    <xf numFmtId="0" fontId="36" fillId="10" borderId="14" xfId="0" applyFont="1" applyFill="1" applyBorder="1" applyAlignment="1">
      <alignment horizontal="center" vertical="center"/>
    </xf>
    <xf numFmtId="0" fontId="36" fillId="10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36" fillId="10" borderId="9" xfId="0" applyFont="1" applyFill="1" applyBorder="1" applyAlignment="1">
      <alignment horizontal="center" vertical="center"/>
    </xf>
    <xf numFmtId="0" fontId="36" fillId="10" borderId="5" xfId="0" applyFont="1" applyFill="1" applyBorder="1" applyAlignment="1">
      <alignment horizontal="center" vertical="center"/>
    </xf>
    <xf numFmtId="0" fontId="36" fillId="10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1" fillId="6" borderId="30" xfId="0" applyFont="1" applyFill="1" applyBorder="1" applyAlignment="1">
      <alignment vertical="center"/>
    </xf>
    <xf numFmtId="0" fontId="26" fillId="6" borderId="34" xfId="0" applyFont="1" applyFill="1" applyBorder="1"/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263772</xdr:colOff>
      <xdr:row>0</xdr:row>
      <xdr:rowOff>51289</xdr:rowOff>
    </xdr:from>
    <xdr:to>
      <xdr:col>2</xdr:col>
      <xdr:colOff>323022</xdr:colOff>
      <xdr:row>1</xdr:row>
      <xdr:rowOff>273326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8AB6A4-AB3A-4717-A2FD-AE6F84E8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72" y="51289"/>
          <a:ext cx="663880" cy="553341"/>
        </a:xfrm>
        <a:prstGeom prst="rect">
          <a:avLst/>
        </a:prstGeom>
      </xdr:spPr>
    </xdr:pic>
    <xdr:clientData/>
  </xdr:twoCellAnchor>
  <xdr:twoCellAnchor editAs="oneCell">
    <xdr:from>
      <xdr:col>6</xdr:col>
      <xdr:colOff>908539</xdr:colOff>
      <xdr:row>0</xdr:row>
      <xdr:rowOff>73269</xdr:rowOff>
    </xdr:from>
    <xdr:to>
      <xdr:col>7</xdr:col>
      <xdr:colOff>273326</xdr:colOff>
      <xdr:row>1</xdr:row>
      <xdr:rowOff>281609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A95ED5-B4A1-4EEA-941C-0B8357896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1561" y="73269"/>
          <a:ext cx="814243" cy="53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opLeftCell="A16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56" t="s">
        <v>61</v>
      </c>
      <c r="B1" s="256"/>
      <c r="C1" s="256"/>
      <c r="D1" s="256"/>
      <c r="E1" s="256"/>
      <c r="F1" s="256"/>
      <c r="G1" s="256"/>
      <c r="H1" s="256"/>
    </row>
    <row r="2" spans="1:11" ht="23.25">
      <c r="A2" s="260" t="s">
        <v>62</v>
      </c>
      <c r="B2" s="260"/>
      <c r="C2" s="260"/>
      <c r="D2" s="260"/>
      <c r="E2" s="260"/>
      <c r="F2" s="260"/>
      <c r="G2" s="260"/>
      <c r="H2" s="260"/>
    </row>
    <row r="3" spans="1:11" ht="19.5">
      <c r="A3" s="257" t="s">
        <v>7</v>
      </c>
      <c r="B3" s="257"/>
      <c r="C3" s="257"/>
      <c r="D3" s="257"/>
      <c r="E3" s="257"/>
      <c r="F3" s="257"/>
      <c r="G3" s="257"/>
      <c r="H3" s="257"/>
    </row>
    <row r="4" spans="1:11" ht="26.25">
      <c r="A4" s="258" t="s">
        <v>63</v>
      </c>
      <c r="B4" s="258"/>
      <c r="C4" s="258"/>
      <c r="D4" s="258"/>
      <c r="E4" s="258"/>
      <c r="F4" s="258"/>
      <c r="G4" s="258"/>
      <c r="H4" s="258"/>
    </row>
    <row r="5" spans="1:11" ht="19.5">
      <c r="A5" s="259" t="s">
        <v>23</v>
      </c>
      <c r="B5" s="259"/>
      <c r="C5" s="259"/>
      <c r="D5" s="259"/>
      <c r="E5" s="259"/>
      <c r="F5" s="259"/>
      <c r="G5" s="259"/>
      <c r="H5" s="259"/>
    </row>
    <row r="6" spans="1:11" ht="19.5">
      <c r="A6" s="255" t="s">
        <v>64</v>
      </c>
      <c r="B6" s="255"/>
      <c r="C6" s="255"/>
      <c r="D6" s="255"/>
      <c r="E6" s="255"/>
      <c r="F6" s="255"/>
      <c r="G6" s="255"/>
      <c r="H6" s="255"/>
    </row>
    <row r="7" spans="1:11" ht="19.5" thickBot="1">
      <c r="A7" s="2"/>
    </row>
    <row r="8" spans="1:11" ht="20.25" thickBot="1">
      <c r="A8" s="252" t="s">
        <v>33</v>
      </c>
      <c r="B8" s="253"/>
      <c r="C8" s="253"/>
      <c r="D8" s="253"/>
      <c r="E8" s="253"/>
      <c r="F8" s="253"/>
      <c r="G8" s="253"/>
      <c r="H8" s="254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"/>
      <c r="K9" s="102" t="s">
        <v>24</v>
      </c>
    </row>
    <row r="10" spans="1:11" ht="20.25" thickBot="1">
      <c r="A10" s="83"/>
      <c r="B10" s="84"/>
      <c r="C10" s="85"/>
      <c r="D10" s="86"/>
      <c r="E10" s="87"/>
      <c r="F10" s="88"/>
      <c r="G10" s="89">
        <f t="shared" ref="G10:G12" si="0">SUM(E10:F10)</f>
        <v>0</v>
      </c>
      <c r="H10" s="90">
        <f t="shared" ref="H10:H12" si="1">SUM(G10-D10)</f>
        <v>0</v>
      </c>
      <c r="I10" s="120" t="s">
        <v>15</v>
      </c>
      <c r="K10" s="20">
        <f t="shared" ref="K10:K14" si="2">(F10-D10*0.5)</f>
        <v>0</v>
      </c>
    </row>
    <row r="11" spans="1:11" ht="20.25" thickBot="1">
      <c r="A11" s="83"/>
      <c r="B11" s="84"/>
      <c r="C11" s="85"/>
      <c r="D11" s="86"/>
      <c r="E11" s="87"/>
      <c r="F11" s="88"/>
      <c r="G11" s="89">
        <f t="shared" si="0"/>
        <v>0</v>
      </c>
      <c r="H11" s="90">
        <f t="shared" si="1"/>
        <v>0</v>
      </c>
      <c r="I11" s="120" t="s">
        <v>16</v>
      </c>
      <c r="K11" s="20">
        <f t="shared" si="2"/>
        <v>0</v>
      </c>
    </row>
    <row r="12" spans="1:11" ht="19.5">
      <c r="A12" s="83"/>
      <c r="B12" s="84"/>
      <c r="C12" s="85"/>
      <c r="D12" s="86"/>
      <c r="E12" s="87"/>
      <c r="F12" s="88"/>
      <c r="G12" s="89">
        <f t="shared" si="0"/>
        <v>0</v>
      </c>
      <c r="H12" s="90">
        <f t="shared" si="1"/>
        <v>0</v>
      </c>
      <c r="K12" s="20">
        <f t="shared" si="2"/>
        <v>0</v>
      </c>
    </row>
    <row r="13" spans="1:11" ht="20.25" thickBot="1">
      <c r="A13" s="83"/>
      <c r="B13" s="84"/>
      <c r="C13" s="85"/>
      <c r="D13" s="86"/>
      <c r="E13" s="87"/>
      <c r="F13" s="88"/>
      <c r="G13" s="89">
        <f>SUM(E13:F13)</f>
        <v>0</v>
      </c>
      <c r="H13" s="90">
        <f>SUM(G13-D13)</f>
        <v>0</v>
      </c>
      <c r="K13" s="20">
        <f t="shared" si="2"/>
        <v>0</v>
      </c>
    </row>
    <row r="14" spans="1:11" ht="20.25" thickBot="1">
      <c r="A14" s="83"/>
      <c r="B14" s="84"/>
      <c r="C14" s="85"/>
      <c r="D14" s="86"/>
      <c r="E14" s="87"/>
      <c r="F14" s="88"/>
      <c r="G14" s="89">
        <f t="shared" ref="G14" si="3">SUM(E14:F14)</f>
        <v>0</v>
      </c>
      <c r="H14" s="90">
        <f t="shared" ref="H14" si="4">SUM(G14-D14)</f>
        <v>0</v>
      </c>
      <c r="I14" s="121" t="s">
        <v>17</v>
      </c>
      <c r="K14" s="20">
        <f t="shared" si="2"/>
        <v>0</v>
      </c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252" t="s">
        <v>34</v>
      </c>
      <c r="B20" s="253"/>
      <c r="C20" s="253"/>
      <c r="D20" s="253"/>
      <c r="E20" s="253"/>
      <c r="F20" s="253"/>
      <c r="G20" s="253"/>
      <c r="H20" s="254"/>
    </row>
    <row r="21" spans="1:11" ht="20.25" hidden="1" thickBot="1">
      <c r="A21" s="4" t="s">
        <v>6</v>
      </c>
      <c r="B21" s="5" t="s">
        <v>9</v>
      </c>
      <c r="C21" s="5" t="s">
        <v>21</v>
      </c>
      <c r="D21" s="4" t="s">
        <v>1</v>
      </c>
      <c r="E21" s="4" t="s">
        <v>2</v>
      </c>
      <c r="F21" s="16" t="s">
        <v>3</v>
      </c>
      <c r="G21" s="15" t="s">
        <v>4</v>
      </c>
      <c r="H21" s="17" t="s">
        <v>5</v>
      </c>
      <c r="K21" s="102" t="s">
        <v>24</v>
      </c>
    </row>
    <row r="22" spans="1:11" ht="20.25" hidden="1" thickBot="1">
      <c r="A22" s="83"/>
      <c r="B22" s="84"/>
      <c r="C22" s="85"/>
      <c r="D22" s="86"/>
      <c r="E22" s="87"/>
      <c r="F22" s="88"/>
      <c r="G22" s="89">
        <f t="shared" ref="G22:G24" si="5">SUM(E22:F22)</f>
        <v>0</v>
      </c>
      <c r="H22" s="90">
        <f t="shared" ref="H22:H24" si="6">SUM(G22-D22)</f>
        <v>0</v>
      </c>
      <c r="I22" s="23" t="s">
        <v>15</v>
      </c>
      <c r="K22" s="20">
        <f t="shared" ref="K22:K28" si="7">(F22-D22*0.5)</f>
        <v>0</v>
      </c>
    </row>
    <row r="23" spans="1:11" ht="20.25" hidden="1" thickBot="1">
      <c r="A23" s="83"/>
      <c r="B23" s="84"/>
      <c r="C23" s="85"/>
      <c r="D23" s="86"/>
      <c r="E23" s="87"/>
      <c r="F23" s="88"/>
      <c r="G23" s="89">
        <f t="shared" si="5"/>
        <v>0</v>
      </c>
      <c r="H23" s="90">
        <f t="shared" si="6"/>
        <v>0</v>
      </c>
      <c r="I23" s="23" t="s">
        <v>16</v>
      </c>
      <c r="K23" s="20">
        <f t="shared" si="7"/>
        <v>0</v>
      </c>
    </row>
    <row r="24" spans="1:11" ht="20.25" hidden="1" thickBot="1">
      <c r="A24" s="83"/>
      <c r="B24" s="84"/>
      <c r="C24" s="85"/>
      <c r="D24" s="86"/>
      <c r="E24" s="87"/>
      <c r="F24" s="88"/>
      <c r="G24" s="89">
        <f t="shared" si="5"/>
        <v>0</v>
      </c>
      <c r="H24" s="90">
        <f t="shared" si="6"/>
        <v>0</v>
      </c>
      <c r="I24" s="27" t="s">
        <v>17</v>
      </c>
      <c r="K24" s="20">
        <f t="shared" si="7"/>
        <v>0</v>
      </c>
    </row>
    <row r="25" spans="1:11" ht="19.5" hidden="1">
      <c r="A25" s="83"/>
      <c r="B25" s="84"/>
      <c r="C25" s="85"/>
      <c r="D25" s="86"/>
      <c r="E25" s="87"/>
      <c r="F25" s="88"/>
      <c r="G25" s="89">
        <f t="shared" ref="G25" si="8">SUM(E25:F25)</f>
        <v>0</v>
      </c>
      <c r="H25" s="90">
        <f t="shared" ref="H25" si="9">SUM(G25-D25)</f>
        <v>0</v>
      </c>
      <c r="K25" s="20">
        <f t="shared" si="7"/>
        <v>0</v>
      </c>
    </row>
    <row r="26" spans="1:11" ht="19.5" hidden="1">
      <c r="A26" s="83"/>
      <c r="B26" s="84"/>
      <c r="C26" s="85"/>
      <c r="D26" s="86"/>
      <c r="E26" s="87"/>
      <c r="F26" s="88"/>
      <c r="G26" s="89">
        <f t="shared" ref="G26:G28" si="10">SUM(E26:F26)</f>
        <v>0</v>
      </c>
      <c r="H26" s="90">
        <f t="shared" ref="H26:H28" si="11">SUM(G26-D26)</f>
        <v>0</v>
      </c>
      <c r="K26" s="20">
        <f t="shared" si="7"/>
        <v>0</v>
      </c>
    </row>
    <row r="27" spans="1:11" ht="19.5" hidden="1">
      <c r="A27" s="83"/>
      <c r="B27" s="84"/>
      <c r="C27" s="85"/>
      <c r="D27" s="86"/>
      <c r="E27" s="87"/>
      <c r="F27" s="88"/>
      <c r="G27" s="89">
        <f t="shared" si="10"/>
        <v>0</v>
      </c>
      <c r="H27" s="90">
        <f t="shared" si="11"/>
        <v>0</v>
      </c>
      <c r="K27" s="20">
        <f t="shared" si="7"/>
        <v>0</v>
      </c>
    </row>
    <row r="28" spans="1:11" ht="19.5" hidden="1">
      <c r="A28" s="83"/>
      <c r="B28" s="84"/>
      <c r="C28" s="85"/>
      <c r="D28" s="86"/>
      <c r="E28" s="87"/>
      <c r="F28" s="88"/>
      <c r="G28" s="89">
        <f t="shared" si="10"/>
        <v>0</v>
      </c>
      <c r="H28" s="90">
        <f t="shared" si="11"/>
        <v>0</v>
      </c>
      <c r="K28" s="20">
        <f t="shared" si="7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2"/>
  <sheetViews>
    <sheetView tabSelected="1" zoomScale="70" zoomScaleNormal="70" workbookViewId="0">
      <selection activeCell="A2" sqref="A2:H2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56" t="str">
        <f>JUV!A1</f>
        <v>CLUB MAR DEL PLATA S.A.</v>
      </c>
      <c r="B1" s="256"/>
      <c r="C1" s="256"/>
      <c r="D1" s="256"/>
      <c r="E1" s="256"/>
      <c r="F1" s="256"/>
      <c r="G1" s="256"/>
      <c r="H1" s="256"/>
    </row>
    <row r="2" spans="1:11" ht="23.25">
      <c r="A2" s="261" t="str">
        <f>JUV!A2</f>
        <v>Golf Los Acantilados</v>
      </c>
      <c r="B2" s="261"/>
      <c r="C2" s="261"/>
      <c r="D2" s="261"/>
      <c r="E2" s="261"/>
      <c r="F2" s="261"/>
      <c r="G2" s="261"/>
      <c r="H2" s="261"/>
    </row>
    <row r="3" spans="1:11" ht="19.5">
      <c r="A3" s="257" t="s">
        <v>7</v>
      </c>
      <c r="B3" s="257"/>
      <c r="C3" s="257"/>
      <c r="D3" s="257"/>
      <c r="E3" s="257"/>
      <c r="F3" s="257"/>
      <c r="G3" s="257"/>
      <c r="H3" s="257"/>
    </row>
    <row r="4" spans="1:11" ht="26.25">
      <c r="A4" s="258" t="str">
        <f>JUV!A4</f>
        <v>3° FECHA DEL RANKING</v>
      </c>
      <c r="B4" s="258"/>
      <c r="C4" s="258"/>
      <c r="D4" s="258"/>
      <c r="E4" s="258"/>
      <c r="F4" s="258"/>
      <c r="G4" s="258"/>
      <c r="H4" s="258"/>
    </row>
    <row r="5" spans="1:11" ht="19.5">
      <c r="A5" s="259" t="str">
        <f>JUV!A5</f>
        <v>DOS VUELTAS DE 9 HOYOS MEDAL PLAY</v>
      </c>
      <c r="B5" s="259"/>
      <c r="C5" s="259"/>
      <c r="D5" s="259"/>
      <c r="E5" s="259"/>
      <c r="F5" s="259"/>
      <c r="G5" s="259"/>
      <c r="H5" s="259"/>
    </row>
    <row r="6" spans="1:11" ht="19.5">
      <c r="A6" s="255" t="str">
        <f>JUV!A6</f>
        <v>MARTES 27 DE FEBRERO DE 2024</v>
      </c>
      <c r="B6" s="255"/>
      <c r="C6" s="255"/>
      <c r="D6" s="255"/>
      <c r="E6" s="255"/>
      <c r="F6" s="255"/>
      <c r="G6" s="255"/>
      <c r="H6" s="255"/>
    </row>
    <row r="7" spans="1:11" ht="19.5" thickBot="1">
      <c r="A7" s="2"/>
    </row>
    <row r="8" spans="1:11" ht="20.25" thickBot="1">
      <c r="A8" s="252" t="s">
        <v>65</v>
      </c>
      <c r="B8" s="253"/>
      <c r="C8" s="253"/>
      <c r="D8" s="253"/>
      <c r="E8" s="253"/>
      <c r="F8" s="253"/>
      <c r="G8" s="253"/>
      <c r="H8" s="254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1"/>
      <c r="K9" s="102" t="s">
        <v>24</v>
      </c>
    </row>
    <row r="10" spans="1:11" ht="20.25" thickBot="1">
      <c r="A10" s="83" t="s">
        <v>71</v>
      </c>
      <c r="B10" s="84" t="s">
        <v>50</v>
      </c>
      <c r="C10" s="85">
        <v>38874</v>
      </c>
      <c r="D10" s="86">
        <v>-1</v>
      </c>
      <c r="E10" s="87">
        <v>38</v>
      </c>
      <c r="F10" s="88">
        <v>33</v>
      </c>
      <c r="G10" s="210">
        <f t="shared" ref="G10:G31" si="0">SUM(E10:F10)</f>
        <v>71</v>
      </c>
      <c r="H10" s="90">
        <f t="shared" ref="H10:H31" si="1">SUM(G10-D10)</f>
        <v>72</v>
      </c>
      <c r="I10" s="23" t="s">
        <v>15</v>
      </c>
      <c r="K10" s="20">
        <f t="shared" ref="K10:K31" si="2">(F10-D10*0.5)</f>
        <v>33.5</v>
      </c>
    </row>
    <row r="11" spans="1:11" ht="20.25" thickBot="1">
      <c r="A11" s="230" t="s">
        <v>66</v>
      </c>
      <c r="B11" s="84" t="s">
        <v>48</v>
      </c>
      <c r="C11" s="85">
        <v>38656</v>
      </c>
      <c r="D11" s="86">
        <v>2</v>
      </c>
      <c r="E11" s="87">
        <v>39</v>
      </c>
      <c r="F11" s="88">
        <v>35</v>
      </c>
      <c r="G11" s="210">
        <f t="shared" si="0"/>
        <v>74</v>
      </c>
      <c r="H11" s="90">
        <f t="shared" si="1"/>
        <v>72</v>
      </c>
      <c r="I11" s="23" t="s">
        <v>16</v>
      </c>
      <c r="K11" s="20">
        <f t="shared" si="2"/>
        <v>34</v>
      </c>
    </row>
    <row r="12" spans="1:11" ht="19.5">
      <c r="A12" s="83" t="s">
        <v>72</v>
      </c>
      <c r="B12" s="84" t="s">
        <v>48</v>
      </c>
      <c r="C12" s="85">
        <v>38833</v>
      </c>
      <c r="D12" s="86">
        <v>0</v>
      </c>
      <c r="E12" s="87">
        <v>38</v>
      </c>
      <c r="F12" s="88">
        <v>36</v>
      </c>
      <c r="G12" s="89">
        <f t="shared" si="0"/>
        <v>74</v>
      </c>
      <c r="H12" s="90">
        <f t="shared" si="1"/>
        <v>74</v>
      </c>
      <c r="K12" s="20">
        <f t="shared" si="2"/>
        <v>36</v>
      </c>
    </row>
    <row r="13" spans="1:11" ht="19.5">
      <c r="A13" s="83" t="s">
        <v>75</v>
      </c>
      <c r="B13" s="84" t="s">
        <v>48</v>
      </c>
      <c r="C13" s="85">
        <v>39205</v>
      </c>
      <c r="D13" s="86">
        <v>3</v>
      </c>
      <c r="E13" s="87">
        <v>37</v>
      </c>
      <c r="F13" s="88">
        <v>37</v>
      </c>
      <c r="G13" s="89">
        <f t="shared" si="0"/>
        <v>74</v>
      </c>
      <c r="H13" s="90">
        <f t="shared" si="1"/>
        <v>71</v>
      </c>
      <c r="K13" s="20">
        <f t="shared" si="2"/>
        <v>35.5</v>
      </c>
    </row>
    <row r="14" spans="1:11" ht="19.5">
      <c r="A14" s="83" t="s">
        <v>70</v>
      </c>
      <c r="B14" s="84" t="s">
        <v>45</v>
      </c>
      <c r="C14" s="85">
        <v>39105</v>
      </c>
      <c r="D14" s="86">
        <v>-1</v>
      </c>
      <c r="E14" s="87">
        <v>34</v>
      </c>
      <c r="F14" s="88">
        <v>40</v>
      </c>
      <c r="G14" s="89">
        <f t="shared" si="0"/>
        <v>74</v>
      </c>
      <c r="H14" s="90">
        <f t="shared" si="1"/>
        <v>75</v>
      </c>
      <c r="K14" s="20">
        <f t="shared" si="2"/>
        <v>40.5</v>
      </c>
    </row>
    <row r="15" spans="1:11" ht="19.5">
      <c r="A15" s="83" t="s">
        <v>69</v>
      </c>
      <c r="B15" s="84" t="s">
        <v>46</v>
      </c>
      <c r="C15" s="85">
        <v>38884</v>
      </c>
      <c r="D15" s="86">
        <v>-2</v>
      </c>
      <c r="E15" s="87">
        <v>38</v>
      </c>
      <c r="F15" s="88">
        <v>38</v>
      </c>
      <c r="G15" s="89">
        <f t="shared" si="0"/>
        <v>76</v>
      </c>
      <c r="H15" s="90">
        <f t="shared" si="1"/>
        <v>78</v>
      </c>
      <c r="K15" s="20">
        <f t="shared" si="2"/>
        <v>39</v>
      </c>
    </row>
    <row r="16" spans="1:11" ht="19.5">
      <c r="A16" s="83" t="s">
        <v>68</v>
      </c>
      <c r="B16" s="84" t="s">
        <v>47</v>
      </c>
      <c r="C16" s="85">
        <v>38922</v>
      </c>
      <c r="D16" s="86">
        <v>-3</v>
      </c>
      <c r="E16" s="87">
        <v>40</v>
      </c>
      <c r="F16" s="88">
        <v>37</v>
      </c>
      <c r="G16" s="89">
        <f t="shared" si="0"/>
        <v>77</v>
      </c>
      <c r="H16" s="90">
        <f t="shared" si="1"/>
        <v>80</v>
      </c>
      <c r="K16" s="20">
        <f t="shared" si="2"/>
        <v>38.5</v>
      </c>
    </row>
    <row r="17" spans="1:11" ht="19.5">
      <c r="A17" s="83" t="s">
        <v>76</v>
      </c>
      <c r="B17" s="84" t="s">
        <v>48</v>
      </c>
      <c r="C17" s="85">
        <v>39770</v>
      </c>
      <c r="D17" s="86">
        <v>4</v>
      </c>
      <c r="E17" s="87">
        <v>40</v>
      </c>
      <c r="F17" s="88">
        <v>37</v>
      </c>
      <c r="G17" s="89">
        <f t="shared" si="0"/>
        <v>77</v>
      </c>
      <c r="H17" s="90">
        <f t="shared" si="1"/>
        <v>73</v>
      </c>
      <c r="K17" s="20">
        <f t="shared" si="2"/>
        <v>35</v>
      </c>
    </row>
    <row r="18" spans="1:11" ht="19.5">
      <c r="A18" s="83" t="s">
        <v>81</v>
      </c>
      <c r="B18" s="84" t="s">
        <v>48</v>
      </c>
      <c r="C18" s="85">
        <v>38848</v>
      </c>
      <c r="D18" s="86">
        <v>6</v>
      </c>
      <c r="E18" s="87">
        <v>39</v>
      </c>
      <c r="F18" s="88">
        <v>38</v>
      </c>
      <c r="G18" s="89">
        <f t="shared" si="0"/>
        <v>77</v>
      </c>
      <c r="H18" s="90">
        <f t="shared" si="1"/>
        <v>71</v>
      </c>
      <c r="K18" s="20">
        <f t="shared" si="2"/>
        <v>35</v>
      </c>
    </row>
    <row r="19" spans="1:11" ht="19.5">
      <c r="A19" s="83" t="s">
        <v>73</v>
      </c>
      <c r="B19" s="84" t="s">
        <v>74</v>
      </c>
      <c r="C19" s="85">
        <v>39044</v>
      </c>
      <c r="D19" s="86">
        <v>1</v>
      </c>
      <c r="E19" s="87">
        <v>38</v>
      </c>
      <c r="F19" s="88">
        <v>39</v>
      </c>
      <c r="G19" s="89">
        <f t="shared" si="0"/>
        <v>77</v>
      </c>
      <c r="H19" s="90">
        <f t="shared" si="1"/>
        <v>76</v>
      </c>
      <c r="K19" s="20">
        <f t="shared" si="2"/>
        <v>38.5</v>
      </c>
    </row>
    <row r="20" spans="1:11" ht="19.5">
      <c r="A20" s="83" t="s">
        <v>79</v>
      </c>
      <c r="B20" s="84" t="s">
        <v>44</v>
      </c>
      <c r="C20" s="85">
        <v>39699</v>
      </c>
      <c r="D20" s="86">
        <v>6</v>
      </c>
      <c r="E20" s="87">
        <v>41</v>
      </c>
      <c r="F20" s="88">
        <v>38</v>
      </c>
      <c r="G20" s="89">
        <f t="shared" si="0"/>
        <v>79</v>
      </c>
      <c r="H20" s="90">
        <f t="shared" si="1"/>
        <v>73</v>
      </c>
      <c r="K20" s="20">
        <f t="shared" si="2"/>
        <v>35</v>
      </c>
    </row>
    <row r="21" spans="1:11" ht="19.5">
      <c r="A21" s="83" t="s">
        <v>83</v>
      </c>
      <c r="B21" s="84" t="s">
        <v>46</v>
      </c>
      <c r="C21" s="85">
        <v>38872</v>
      </c>
      <c r="D21" s="86">
        <v>7</v>
      </c>
      <c r="E21" s="87">
        <v>42</v>
      </c>
      <c r="F21" s="88">
        <v>38</v>
      </c>
      <c r="G21" s="89">
        <f t="shared" si="0"/>
        <v>80</v>
      </c>
      <c r="H21" s="90">
        <f t="shared" si="1"/>
        <v>73</v>
      </c>
      <c r="K21" s="20">
        <f t="shared" si="2"/>
        <v>34.5</v>
      </c>
    </row>
    <row r="22" spans="1:11" ht="19.5">
      <c r="A22" s="83" t="s">
        <v>80</v>
      </c>
      <c r="B22" s="84" t="s">
        <v>46</v>
      </c>
      <c r="C22" s="85">
        <v>39689</v>
      </c>
      <c r="D22" s="86">
        <v>6</v>
      </c>
      <c r="E22" s="87">
        <v>41</v>
      </c>
      <c r="F22" s="88">
        <v>39</v>
      </c>
      <c r="G22" s="89">
        <f t="shared" si="0"/>
        <v>80</v>
      </c>
      <c r="H22" s="90">
        <f t="shared" si="1"/>
        <v>74</v>
      </c>
      <c r="K22" s="20">
        <f t="shared" si="2"/>
        <v>36</v>
      </c>
    </row>
    <row r="23" spans="1:11" ht="20.25" thickBot="1">
      <c r="A23" s="83" t="s">
        <v>77</v>
      </c>
      <c r="B23" s="84" t="s">
        <v>78</v>
      </c>
      <c r="C23" s="85">
        <v>39213</v>
      </c>
      <c r="D23" s="86">
        <v>5</v>
      </c>
      <c r="E23" s="87">
        <v>40</v>
      </c>
      <c r="F23" s="88">
        <v>40</v>
      </c>
      <c r="G23" s="89">
        <f t="shared" si="0"/>
        <v>80</v>
      </c>
      <c r="H23" s="90">
        <f t="shared" si="1"/>
        <v>75</v>
      </c>
      <c r="K23" s="20">
        <f t="shared" si="2"/>
        <v>37.5</v>
      </c>
    </row>
    <row r="24" spans="1:11" ht="20.25" thickBot="1">
      <c r="A24" s="83" t="s">
        <v>49</v>
      </c>
      <c r="B24" s="84" t="s">
        <v>47</v>
      </c>
      <c r="C24" s="85">
        <v>39281</v>
      </c>
      <c r="D24" s="86">
        <v>13</v>
      </c>
      <c r="E24" s="87">
        <v>37</v>
      </c>
      <c r="F24" s="88">
        <v>43</v>
      </c>
      <c r="G24" s="89">
        <f t="shared" si="0"/>
        <v>80</v>
      </c>
      <c r="H24" s="90">
        <f t="shared" si="1"/>
        <v>67</v>
      </c>
      <c r="I24" s="27" t="s">
        <v>18</v>
      </c>
      <c r="K24" s="20">
        <f t="shared" si="2"/>
        <v>36.5</v>
      </c>
    </row>
    <row r="25" spans="1:11" ht="19.5">
      <c r="A25" s="83" t="s">
        <v>82</v>
      </c>
      <c r="B25" s="84" t="s">
        <v>44</v>
      </c>
      <c r="C25" s="85">
        <v>39791</v>
      </c>
      <c r="D25" s="86">
        <v>7</v>
      </c>
      <c r="E25" s="87">
        <v>43</v>
      </c>
      <c r="F25" s="88">
        <v>40</v>
      </c>
      <c r="G25" s="89">
        <f t="shared" si="0"/>
        <v>83</v>
      </c>
      <c r="H25" s="90">
        <f t="shared" si="1"/>
        <v>76</v>
      </c>
      <c r="K25" s="20">
        <f t="shared" si="2"/>
        <v>36.5</v>
      </c>
    </row>
    <row r="26" spans="1:11" ht="20.25" thickBot="1">
      <c r="A26" s="83" t="s">
        <v>84</v>
      </c>
      <c r="B26" s="84" t="s">
        <v>48</v>
      </c>
      <c r="C26" s="85">
        <v>39755</v>
      </c>
      <c r="D26" s="86">
        <v>8</v>
      </c>
      <c r="E26" s="87">
        <v>41</v>
      </c>
      <c r="F26" s="88">
        <v>48</v>
      </c>
      <c r="G26" s="89">
        <f t="shared" si="0"/>
        <v>89</v>
      </c>
      <c r="H26" s="90">
        <f t="shared" si="1"/>
        <v>81</v>
      </c>
      <c r="K26" s="20">
        <f t="shared" si="2"/>
        <v>44</v>
      </c>
    </row>
    <row r="27" spans="1:11" ht="20.25" thickBot="1">
      <c r="A27" s="83" t="s">
        <v>89</v>
      </c>
      <c r="B27" s="84" t="s">
        <v>48</v>
      </c>
      <c r="C27" s="85">
        <v>39011</v>
      </c>
      <c r="D27" s="86">
        <v>31</v>
      </c>
      <c r="E27" s="87">
        <v>47</v>
      </c>
      <c r="F27" s="88">
        <v>46</v>
      </c>
      <c r="G27" s="89">
        <f t="shared" si="0"/>
        <v>93</v>
      </c>
      <c r="H27" s="90">
        <f t="shared" si="1"/>
        <v>62</v>
      </c>
      <c r="I27" s="27" t="s">
        <v>17</v>
      </c>
      <c r="K27" s="20">
        <f t="shared" si="2"/>
        <v>30.5</v>
      </c>
    </row>
    <row r="28" spans="1:11" ht="19.5">
      <c r="A28" s="83" t="s">
        <v>86</v>
      </c>
      <c r="B28" s="84" t="s">
        <v>50</v>
      </c>
      <c r="C28" s="85">
        <v>39442</v>
      </c>
      <c r="D28" s="86">
        <v>22</v>
      </c>
      <c r="E28" s="87">
        <v>49</v>
      </c>
      <c r="F28" s="88">
        <v>47</v>
      </c>
      <c r="G28" s="89">
        <f t="shared" si="0"/>
        <v>96</v>
      </c>
      <c r="H28" s="90">
        <f t="shared" si="1"/>
        <v>74</v>
      </c>
      <c r="K28" s="20">
        <f t="shared" si="2"/>
        <v>36</v>
      </c>
    </row>
    <row r="29" spans="1:11" ht="19.5">
      <c r="A29" s="83" t="s">
        <v>87</v>
      </c>
      <c r="B29" s="84" t="s">
        <v>48</v>
      </c>
      <c r="C29" s="85">
        <v>39785</v>
      </c>
      <c r="D29" s="86">
        <v>22</v>
      </c>
      <c r="E29" s="87">
        <v>49</v>
      </c>
      <c r="F29" s="88">
        <v>48</v>
      </c>
      <c r="G29" s="89">
        <f t="shared" si="0"/>
        <v>97</v>
      </c>
      <c r="H29" s="90">
        <f t="shared" si="1"/>
        <v>75</v>
      </c>
      <c r="K29" s="20">
        <f t="shared" si="2"/>
        <v>37</v>
      </c>
    </row>
    <row r="30" spans="1:11" ht="19.5">
      <c r="A30" s="83" t="s">
        <v>88</v>
      </c>
      <c r="B30" s="84" t="s">
        <v>48</v>
      </c>
      <c r="C30" s="85">
        <v>39100</v>
      </c>
      <c r="D30" s="86">
        <v>31</v>
      </c>
      <c r="E30" s="87">
        <v>60</v>
      </c>
      <c r="F30" s="88">
        <v>50</v>
      </c>
      <c r="G30" s="89">
        <f t="shared" si="0"/>
        <v>110</v>
      </c>
      <c r="H30" s="90">
        <f t="shared" si="1"/>
        <v>79</v>
      </c>
      <c r="K30" s="20">
        <f t="shared" si="2"/>
        <v>34.5</v>
      </c>
    </row>
    <row r="31" spans="1:11" ht="19.5">
      <c r="A31" s="83" t="s">
        <v>90</v>
      </c>
      <c r="B31" s="84" t="s">
        <v>45</v>
      </c>
      <c r="C31" s="85">
        <v>39780</v>
      </c>
      <c r="D31" s="86">
        <v>59</v>
      </c>
      <c r="E31" s="87">
        <v>80</v>
      </c>
      <c r="F31" s="88">
        <v>78</v>
      </c>
      <c r="G31" s="89">
        <f t="shared" si="0"/>
        <v>158</v>
      </c>
      <c r="H31" s="90">
        <f t="shared" si="1"/>
        <v>99</v>
      </c>
      <c r="K31" s="20">
        <f t="shared" si="2"/>
        <v>48.5</v>
      </c>
    </row>
    <row r="32" spans="1:11" ht="19.5">
      <c r="A32" s="237" t="s">
        <v>85</v>
      </c>
      <c r="B32" s="84" t="s">
        <v>48</v>
      </c>
      <c r="C32" s="85">
        <v>39638</v>
      </c>
      <c r="D32" s="238" t="s">
        <v>10</v>
      </c>
      <c r="E32" s="239" t="s">
        <v>10</v>
      </c>
      <c r="F32" s="234" t="s">
        <v>10</v>
      </c>
      <c r="G32" s="235" t="s">
        <v>10</v>
      </c>
      <c r="H32" s="236" t="s">
        <v>10</v>
      </c>
      <c r="K32" s="1"/>
    </row>
    <row r="33" spans="1:11" ht="20.25" thickBot="1">
      <c r="A33" s="240" t="s">
        <v>67</v>
      </c>
      <c r="B33" s="222" t="s">
        <v>44</v>
      </c>
      <c r="C33" s="223">
        <v>38630</v>
      </c>
      <c r="D33" s="224" t="s">
        <v>194</v>
      </c>
      <c r="E33" s="190" t="s">
        <v>193</v>
      </c>
      <c r="F33" s="241" t="s">
        <v>10</v>
      </c>
      <c r="G33" s="242" t="s">
        <v>10</v>
      </c>
      <c r="H33" s="243" t="s">
        <v>10</v>
      </c>
      <c r="K33" s="1"/>
    </row>
    <row r="34" spans="1:11" ht="9" customHeight="1" thickBot="1">
      <c r="K34" s="1"/>
    </row>
    <row r="35" spans="1:11" ht="20.25" thickBot="1">
      <c r="A35" s="252" t="s">
        <v>35</v>
      </c>
      <c r="B35" s="253"/>
      <c r="C35" s="253"/>
      <c r="D35" s="253"/>
      <c r="E35" s="253"/>
      <c r="F35" s="253"/>
      <c r="G35" s="253"/>
      <c r="H35" s="254"/>
    </row>
    <row r="36" spans="1:11" ht="20.25" thickBot="1">
      <c r="A36" s="4" t="s">
        <v>0</v>
      </c>
      <c r="B36" s="5" t="s">
        <v>9</v>
      </c>
      <c r="C36" s="5" t="s">
        <v>21</v>
      </c>
      <c r="D36" s="4" t="s">
        <v>1</v>
      </c>
      <c r="E36" s="4" t="s">
        <v>2</v>
      </c>
      <c r="F36" s="16" t="s">
        <v>3</v>
      </c>
      <c r="G36" s="15" t="s">
        <v>4</v>
      </c>
      <c r="H36" s="17" t="s">
        <v>5</v>
      </c>
      <c r="I36" s="116"/>
      <c r="K36" s="102" t="s">
        <v>24</v>
      </c>
    </row>
    <row r="37" spans="1:11" ht="20.25" thickBot="1">
      <c r="A37" s="83" t="s">
        <v>93</v>
      </c>
      <c r="B37" s="84" t="s">
        <v>48</v>
      </c>
      <c r="C37" s="85">
        <v>38821</v>
      </c>
      <c r="D37" s="86">
        <v>2</v>
      </c>
      <c r="E37" s="87">
        <v>35</v>
      </c>
      <c r="F37" s="88">
        <v>37</v>
      </c>
      <c r="G37" s="226">
        <f t="shared" ref="G37:G42" si="3">SUM(E37:F37)</f>
        <v>72</v>
      </c>
      <c r="H37" s="90">
        <f t="shared" ref="H37:H42" si="4">SUM(G37-D37)</f>
        <v>70</v>
      </c>
      <c r="I37" s="23" t="s">
        <v>15</v>
      </c>
      <c r="K37" s="20">
        <f t="shared" ref="K37:K42" si="5">(F37-D37*0.5)</f>
        <v>36</v>
      </c>
    </row>
    <row r="38" spans="1:11" ht="20.25" thickBot="1">
      <c r="A38" s="83" t="s">
        <v>91</v>
      </c>
      <c r="B38" s="84" t="s">
        <v>47</v>
      </c>
      <c r="C38" s="85">
        <v>38873</v>
      </c>
      <c r="D38" s="86">
        <v>0</v>
      </c>
      <c r="E38" s="87">
        <v>38</v>
      </c>
      <c r="F38" s="88">
        <v>38</v>
      </c>
      <c r="G38" s="227">
        <f t="shared" si="3"/>
        <v>76</v>
      </c>
      <c r="H38" s="90">
        <f t="shared" si="4"/>
        <v>76</v>
      </c>
      <c r="I38" s="23" t="s">
        <v>16</v>
      </c>
      <c r="K38" s="20">
        <f t="shared" si="5"/>
        <v>38</v>
      </c>
    </row>
    <row r="39" spans="1:11" ht="20.25" thickBot="1">
      <c r="A39" s="83" t="s">
        <v>92</v>
      </c>
      <c r="B39" s="84" t="s">
        <v>47</v>
      </c>
      <c r="C39" s="85">
        <v>38986</v>
      </c>
      <c r="D39" s="86">
        <v>0</v>
      </c>
      <c r="E39" s="87">
        <v>41</v>
      </c>
      <c r="F39" s="88">
        <v>37</v>
      </c>
      <c r="G39" s="225">
        <f t="shared" si="3"/>
        <v>78</v>
      </c>
      <c r="H39" s="90">
        <f t="shared" si="4"/>
        <v>78</v>
      </c>
      <c r="K39" s="20">
        <f t="shared" si="5"/>
        <v>37</v>
      </c>
    </row>
    <row r="40" spans="1:11" ht="20.25" thickBot="1">
      <c r="A40" s="83" t="s">
        <v>51</v>
      </c>
      <c r="B40" s="84" t="s">
        <v>45</v>
      </c>
      <c r="C40" s="85">
        <v>38885</v>
      </c>
      <c r="D40" s="86">
        <v>8</v>
      </c>
      <c r="E40" s="87">
        <v>39</v>
      </c>
      <c r="F40" s="88">
        <v>40</v>
      </c>
      <c r="G40" s="89">
        <f t="shared" si="3"/>
        <v>79</v>
      </c>
      <c r="H40" s="90">
        <f t="shared" si="4"/>
        <v>71</v>
      </c>
      <c r="I40" s="27" t="s">
        <v>17</v>
      </c>
      <c r="K40" s="20">
        <f t="shared" si="5"/>
        <v>36</v>
      </c>
    </row>
    <row r="41" spans="1:11" ht="20.25" thickBot="1">
      <c r="A41" s="83" t="s">
        <v>94</v>
      </c>
      <c r="B41" s="84" t="s">
        <v>48</v>
      </c>
      <c r="C41" s="85">
        <v>38803</v>
      </c>
      <c r="D41" s="86">
        <v>4</v>
      </c>
      <c r="E41" s="87">
        <v>41</v>
      </c>
      <c r="F41" s="88">
        <v>41</v>
      </c>
      <c r="G41" s="89">
        <f t="shared" si="3"/>
        <v>82</v>
      </c>
      <c r="H41" s="90">
        <f t="shared" si="4"/>
        <v>78</v>
      </c>
      <c r="K41" s="20">
        <f t="shared" si="5"/>
        <v>39</v>
      </c>
    </row>
    <row r="42" spans="1:11" ht="20.25" thickBot="1">
      <c r="A42" s="221" t="s">
        <v>95</v>
      </c>
      <c r="B42" s="222" t="s">
        <v>46</v>
      </c>
      <c r="C42" s="223">
        <v>39177</v>
      </c>
      <c r="D42" s="224">
        <v>16</v>
      </c>
      <c r="E42" s="190">
        <v>44</v>
      </c>
      <c r="F42" s="228">
        <v>44</v>
      </c>
      <c r="G42" s="193">
        <f t="shared" si="3"/>
        <v>88</v>
      </c>
      <c r="H42" s="229">
        <f t="shared" si="4"/>
        <v>72</v>
      </c>
      <c r="I42" s="27" t="s">
        <v>18</v>
      </c>
      <c r="K42" s="20">
        <f t="shared" si="5"/>
        <v>36</v>
      </c>
    </row>
  </sheetData>
  <sortState xmlns:xlrd2="http://schemas.microsoft.com/office/spreadsheetml/2017/richdata2" ref="A10:H33">
    <sortCondition ref="G10:G33"/>
    <sortCondition ref="F10:F33"/>
    <sortCondition ref="E10:E33"/>
  </sortState>
  <mergeCells count="8">
    <mergeCell ref="A35:H35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46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6" t="str">
        <f>JUV!A1</f>
        <v>CLUB MAR DEL PLATA S.A.</v>
      </c>
      <c r="B1" s="256"/>
      <c r="C1" s="256"/>
      <c r="D1" s="256"/>
      <c r="E1" s="256"/>
      <c r="F1" s="256"/>
      <c r="G1" s="256"/>
      <c r="H1" s="256"/>
    </row>
    <row r="2" spans="1:11" ht="23.25">
      <c r="A2" s="261" t="str">
        <f>JUV!A2</f>
        <v>Golf Los Acantilados</v>
      </c>
      <c r="B2" s="261"/>
      <c r="C2" s="261"/>
      <c r="D2" s="261"/>
      <c r="E2" s="261"/>
      <c r="F2" s="261"/>
      <c r="G2" s="261"/>
      <c r="H2" s="261"/>
    </row>
    <row r="3" spans="1:11" ht="19.5">
      <c r="A3" s="257" t="s">
        <v>7</v>
      </c>
      <c r="B3" s="257"/>
      <c r="C3" s="257"/>
      <c r="D3" s="257"/>
      <c r="E3" s="257"/>
      <c r="F3" s="257"/>
      <c r="G3" s="257"/>
      <c r="H3" s="257"/>
    </row>
    <row r="4" spans="1:11" ht="26.25">
      <c r="A4" s="258" t="str">
        <f>JUV!A4</f>
        <v>3° FECHA DEL RANKING</v>
      </c>
      <c r="B4" s="258"/>
      <c r="C4" s="258"/>
      <c r="D4" s="258"/>
      <c r="E4" s="258"/>
      <c r="F4" s="258"/>
      <c r="G4" s="258"/>
      <c r="H4" s="258"/>
    </row>
    <row r="5" spans="1:11" ht="19.5">
      <c r="A5" s="259" t="str">
        <f>JUV!A5</f>
        <v>DOS VUELTAS DE 9 HOYOS MEDAL PLAY</v>
      </c>
      <c r="B5" s="259"/>
      <c r="C5" s="259"/>
      <c r="D5" s="259"/>
      <c r="E5" s="259"/>
      <c r="F5" s="259"/>
      <c r="G5" s="259"/>
      <c r="H5" s="259"/>
    </row>
    <row r="6" spans="1:11" ht="20.25" thickBot="1">
      <c r="A6" s="255" t="str">
        <f>JUV!A6</f>
        <v>MARTES 27 DE FEBRERO DE 2024</v>
      </c>
      <c r="B6" s="255"/>
      <c r="C6" s="255"/>
      <c r="D6" s="255"/>
      <c r="E6" s="255"/>
      <c r="F6" s="255"/>
      <c r="G6" s="255"/>
      <c r="H6" s="255"/>
    </row>
    <row r="7" spans="1:11" ht="17.45" customHeight="1" thickBot="1">
      <c r="A7" s="252" t="s">
        <v>60</v>
      </c>
      <c r="B7" s="253"/>
      <c r="C7" s="253"/>
      <c r="D7" s="253"/>
      <c r="E7" s="253"/>
      <c r="F7" s="253"/>
      <c r="G7" s="253"/>
      <c r="H7" s="254"/>
    </row>
    <row r="8" spans="1:11" s="3" customFormat="1" ht="17.45" customHeight="1" thickBot="1">
      <c r="A8" s="93" t="s">
        <v>0</v>
      </c>
      <c r="B8" s="94" t="s">
        <v>9</v>
      </c>
      <c r="C8" s="94" t="s">
        <v>21</v>
      </c>
      <c r="D8" s="52" t="s">
        <v>1</v>
      </c>
      <c r="E8" s="52" t="s">
        <v>2</v>
      </c>
      <c r="F8" s="52" t="s">
        <v>3</v>
      </c>
      <c r="G8" s="104" t="s">
        <v>4</v>
      </c>
      <c r="H8" s="17" t="s">
        <v>5</v>
      </c>
      <c r="K8" s="48" t="s">
        <v>24</v>
      </c>
    </row>
    <row r="9" spans="1:11" ht="17.45" customHeight="1" thickBot="1">
      <c r="A9" s="186" t="s">
        <v>101</v>
      </c>
      <c r="B9" s="199" t="s">
        <v>44</v>
      </c>
      <c r="C9" s="200">
        <v>40163</v>
      </c>
      <c r="D9" s="201">
        <v>4</v>
      </c>
      <c r="E9" s="202">
        <v>36</v>
      </c>
      <c r="F9" s="203">
        <v>35</v>
      </c>
      <c r="G9" s="217">
        <f t="shared" ref="G9:G26" si="0">SUM(E9:F9)</f>
        <v>71</v>
      </c>
      <c r="H9" s="205">
        <f t="shared" ref="H9:H26" si="1">SUM(G9-D9)</f>
        <v>67</v>
      </c>
      <c r="I9" s="23" t="s">
        <v>15</v>
      </c>
      <c r="K9" s="20">
        <f t="shared" ref="K9:K26" si="2">(F9-D9*0.5)</f>
        <v>33</v>
      </c>
    </row>
    <row r="10" spans="1:11" ht="17.45" customHeight="1" thickBot="1">
      <c r="A10" s="186" t="s">
        <v>105</v>
      </c>
      <c r="B10" s="199" t="s">
        <v>50</v>
      </c>
      <c r="C10" s="200">
        <v>40413</v>
      </c>
      <c r="D10" s="201">
        <v>13</v>
      </c>
      <c r="E10" s="202">
        <v>39</v>
      </c>
      <c r="F10" s="203">
        <v>41</v>
      </c>
      <c r="G10" s="217">
        <f t="shared" si="0"/>
        <v>80</v>
      </c>
      <c r="H10" s="205">
        <f t="shared" si="1"/>
        <v>67</v>
      </c>
      <c r="I10" s="23" t="s">
        <v>16</v>
      </c>
      <c r="K10" s="20">
        <f t="shared" si="2"/>
        <v>34.5</v>
      </c>
    </row>
    <row r="11" spans="1:11" ht="17.45" customHeight="1" thickBot="1">
      <c r="A11" s="186" t="s">
        <v>96</v>
      </c>
      <c r="B11" s="199" t="s">
        <v>44</v>
      </c>
      <c r="C11" s="200">
        <v>39867</v>
      </c>
      <c r="D11" s="201">
        <v>13</v>
      </c>
      <c r="E11" s="202">
        <v>45</v>
      </c>
      <c r="F11" s="203">
        <v>36</v>
      </c>
      <c r="G11" s="204">
        <f t="shared" si="0"/>
        <v>81</v>
      </c>
      <c r="H11" s="218">
        <f t="shared" si="1"/>
        <v>68</v>
      </c>
      <c r="I11" s="27" t="s">
        <v>17</v>
      </c>
      <c r="K11" s="219">
        <f t="shared" si="2"/>
        <v>29.5</v>
      </c>
    </row>
    <row r="12" spans="1:11" ht="17.45" customHeight="1">
      <c r="A12" s="185" t="s">
        <v>113</v>
      </c>
      <c r="B12" s="199" t="s">
        <v>53</v>
      </c>
      <c r="C12" s="200">
        <v>41277</v>
      </c>
      <c r="D12" s="201">
        <v>12</v>
      </c>
      <c r="E12" s="202">
        <v>42</v>
      </c>
      <c r="F12" s="203">
        <v>40</v>
      </c>
      <c r="G12" s="204">
        <f t="shared" si="0"/>
        <v>82</v>
      </c>
      <c r="H12" s="205">
        <f t="shared" si="1"/>
        <v>70</v>
      </c>
      <c r="K12" s="20">
        <f t="shared" si="2"/>
        <v>34</v>
      </c>
    </row>
    <row r="13" spans="1:11" ht="17.45" customHeight="1">
      <c r="A13" s="186" t="s">
        <v>98</v>
      </c>
      <c r="B13" s="199" t="s">
        <v>50</v>
      </c>
      <c r="C13" s="200">
        <v>40007</v>
      </c>
      <c r="D13" s="201">
        <v>8</v>
      </c>
      <c r="E13" s="202">
        <v>40</v>
      </c>
      <c r="F13" s="203">
        <v>43</v>
      </c>
      <c r="G13" s="204">
        <f t="shared" si="0"/>
        <v>83</v>
      </c>
      <c r="H13" s="205">
        <f t="shared" si="1"/>
        <v>75</v>
      </c>
      <c r="K13" s="20">
        <f t="shared" si="2"/>
        <v>39</v>
      </c>
    </row>
    <row r="14" spans="1:11" ht="17.45" customHeight="1">
      <c r="A14" s="186" t="s">
        <v>108</v>
      </c>
      <c r="B14" s="199" t="s">
        <v>78</v>
      </c>
      <c r="C14" s="200">
        <v>40532</v>
      </c>
      <c r="D14" s="201">
        <v>15</v>
      </c>
      <c r="E14" s="202">
        <v>42</v>
      </c>
      <c r="F14" s="203">
        <v>45</v>
      </c>
      <c r="G14" s="204">
        <f t="shared" si="0"/>
        <v>87</v>
      </c>
      <c r="H14" s="205">
        <f t="shared" si="1"/>
        <v>72</v>
      </c>
      <c r="K14" s="20">
        <f t="shared" si="2"/>
        <v>37.5</v>
      </c>
    </row>
    <row r="15" spans="1:11" ht="17.45" customHeight="1">
      <c r="A15" s="185" t="s">
        <v>111</v>
      </c>
      <c r="B15" s="199" t="s">
        <v>53</v>
      </c>
      <c r="C15" s="200">
        <v>41139</v>
      </c>
      <c r="D15" s="201">
        <v>19</v>
      </c>
      <c r="E15" s="202">
        <v>44</v>
      </c>
      <c r="F15" s="203">
        <v>46</v>
      </c>
      <c r="G15" s="204">
        <f t="shared" si="0"/>
        <v>90</v>
      </c>
      <c r="H15" s="205">
        <f t="shared" si="1"/>
        <v>71</v>
      </c>
      <c r="K15" s="20">
        <f t="shared" si="2"/>
        <v>36.5</v>
      </c>
    </row>
    <row r="16" spans="1:11" ht="17.45" customHeight="1">
      <c r="A16" s="185" t="s">
        <v>110</v>
      </c>
      <c r="B16" s="199" t="s">
        <v>48</v>
      </c>
      <c r="C16" s="200">
        <v>41123</v>
      </c>
      <c r="D16" s="201">
        <v>19</v>
      </c>
      <c r="E16" s="202">
        <v>44</v>
      </c>
      <c r="F16" s="203">
        <v>47</v>
      </c>
      <c r="G16" s="204">
        <f t="shared" si="0"/>
        <v>91</v>
      </c>
      <c r="H16" s="205">
        <f t="shared" si="1"/>
        <v>72</v>
      </c>
      <c r="K16" s="20">
        <f t="shared" si="2"/>
        <v>37.5</v>
      </c>
    </row>
    <row r="17" spans="1:11" ht="17.45" customHeight="1">
      <c r="A17" s="186" t="s">
        <v>99</v>
      </c>
      <c r="B17" s="199" t="s">
        <v>100</v>
      </c>
      <c r="C17" s="200">
        <v>40142</v>
      </c>
      <c r="D17" s="201">
        <v>15</v>
      </c>
      <c r="E17" s="202">
        <v>48</v>
      </c>
      <c r="F17" s="203">
        <v>44</v>
      </c>
      <c r="G17" s="204">
        <f t="shared" si="0"/>
        <v>92</v>
      </c>
      <c r="H17" s="205">
        <f t="shared" si="1"/>
        <v>77</v>
      </c>
      <c r="K17" s="20">
        <f t="shared" si="2"/>
        <v>36.5</v>
      </c>
    </row>
    <row r="18" spans="1:11" ht="17.45" customHeight="1">
      <c r="A18" s="186" t="s">
        <v>97</v>
      </c>
      <c r="B18" s="199" t="s">
        <v>46</v>
      </c>
      <c r="C18" s="200">
        <v>39994</v>
      </c>
      <c r="D18" s="201">
        <v>15</v>
      </c>
      <c r="E18" s="202">
        <v>49</v>
      </c>
      <c r="F18" s="203">
        <v>46</v>
      </c>
      <c r="G18" s="204">
        <f t="shared" si="0"/>
        <v>95</v>
      </c>
      <c r="H18" s="205">
        <f t="shared" si="1"/>
        <v>80</v>
      </c>
      <c r="K18" s="20">
        <f t="shared" si="2"/>
        <v>38.5</v>
      </c>
    </row>
    <row r="19" spans="1:11" ht="17.45" customHeight="1">
      <c r="A19" s="185" t="s">
        <v>112</v>
      </c>
      <c r="B19" s="199" t="s">
        <v>78</v>
      </c>
      <c r="C19" s="200">
        <v>41174</v>
      </c>
      <c r="D19" s="201">
        <v>29</v>
      </c>
      <c r="E19" s="202">
        <v>50</v>
      </c>
      <c r="F19" s="203">
        <v>49</v>
      </c>
      <c r="G19" s="204">
        <f t="shared" si="0"/>
        <v>99</v>
      </c>
      <c r="H19" s="205">
        <f t="shared" si="1"/>
        <v>70</v>
      </c>
      <c r="K19" s="20">
        <f t="shared" si="2"/>
        <v>34.5</v>
      </c>
    </row>
    <row r="20" spans="1:11" ht="17.45" customHeight="1">
      <c r="A20" s="185" t="s">
        <v>54</v>
      </c>
      <c r="B20" s="199" t="s">
        <v>44</v>
      </c>
      <c r="C20" s="200">
        <v>41137</v>
      </c>
      <c r="D20" s="201">
        <v>25</v>
      </c>
      <c r="E20" s="202">
        <v>48</v>
      </c>
      <c r="F20" s="203">
        <v>53</v>
      </c>
      <c r="G20" s="204">
        <f t="shared" si="0"/>
        <v>101</v>
      </c>
      <c r="H20" s="205">
        <f t="shared" si="1"/>
        <v>76</v>
      </c>
      <c r="K20" s="20">
        <f t="shared" si="2"/>
        <v>40.5</v>
      </c>
    </row>
    <row r="21" spans="1:11" ht="17.45" customHeight="1" thickBot="1">
      <c r="A21" s="186" t="s">
        <v>104</v>
      </c>
      <c r="B21" s="199" t="s">
        <v>78</v>
      </c>
      <c r="C21" s="200">
        <v>40373</v>
      </c>
      <c r="D21" s="201">
        <v>18</v>
      </c>
      <c r="E21" s="202">
        <v>50</v>
      </c>
      <c r="F21" s="203">
        <v>52</v>
      </c>
      <c r="G21" s="204">
        <f t="shared" si="0"/>
        <v>102</v>
      </c>
      <c r="H21" s="205">
        <f t="shared" si="1"/>
        <v>84</v>
      </c>
      <c r="K21" s="20">
        <f t="shared" si="2"/>
        <v>43</v>
      </c>
    </row>
    <row r="22" spans="1:11" ht="17.45" customHeight="1" thickBot="1">
      <c r="A22" s="186" t="s">
        <v>102</v>
      </c>
      <c r="B22" s="199" t="s">
        <v>44</v>
      </c>
      <c r="C22" s="200">
        <v>40304</v>
      </c>
      <c r="D22" s="201">
        <v>35</v>
      </c>
      <c r="E22" s="202">
        <v>55</v>
      </c>
      <c r="F22" s="203">
        <v>48</v>
      </c>
      <c r="G22" s="204">
        <f t="shared" si="0"/>
        <v>103</v>
      </c>
      <c r="H22" s="218">
        <f t="shared" si="1"/>
        <v>68</v>
      </c>
      <c r="I22" s="27" t="s">
        <v>18</v>
      </c>
      <c r="K22" s="219">
        <f t="shared" si="2"/>
        <v>30.5</v>
      </c>
    </row>
    <row r="23" spans="1:11" ht="17.45" customHeight="1">
      <c r="A23" s="186" t="s">
        <v>52</v>
      </c>
      <c r="B23" s="199" t="s">
        <v>53</v>
      </c>
      <c r="C23" s="200">
        <v>40045</v>
      </c>
      <c r="D23" s="201">
        <v>34</v>
      </c>
      <c r="E23" s="202">
        <v>55</v>
      </c>
      <c r="F23" s="203">
        <v>49</v>
      </c>
      <c r="G23" s="204">
        <f t="shared" si="0"/>
        <v>104</v>
      </c>
      <c r="H23" s="205">
        <f t="shared" si="1"/>
        <v>70</v>
      </c>
      <c r="K23" s="20">
        <f t="shared" si="2"/>
        <v>32</v>
      </c>
    </row>
    <row r="24" spans="1:11" ht="17.45" customHeight="1">
      <c r="A24" s="185" t="s">
        <v>109</v>
      </c>
      <c r="B24" s="199" t="s">
        <v>48</v>
      </c>
      <c r="C24" s="200">
        <v>40544</v>
      </c>
      <c r="D24" s="201">
        <v>34</v>
      </c>
      <c r="E24" s="202">
        <v>54</v>
      </c>
      <c r="F24" s="203">
        <v>50</v>
      </c>
      <c r="G24" s="204">
        <f t="shared" si="0"/>
        <v>104</v>
      </c>
      <c r="H24" s="205">
        <f t="shared" si="1"/>
        <v>70</v>
      </c>
      <c r="K24" s="20">
        <f t="shared" si="2"/>
        <v>33</v>
      </c>
    </row>
    <row r="25" spans="1:11" ht="17.45" customHeight="1">
      <c r="A25" s="186" t="s">
        <v>107</v>
      </c>
      <c r="B25" s="199" t="s">
        <v>48</v>
      </c>
      <c r="C25" s="200">
        <v>40522</v>
      </c>
      <c r="D25" s="201">
        <v>25</v>
      </c>
      <c r="E25" s="202">
        <v>60</v>
      </c>
      <c r="F25" s="203">
        <v>53</v>
      </c>
      <c r="G25" s="204">
        <f t="shared" si="0"/>
        <v>113</v>
      </c>
      <c r="H25" s="205">
        <f t="shared" si="1"/>
        <v>88</v>
      </c>
      <c r="K25" s="20">
        <f t="shared" si="2"/>
        <v>40.5</v>
      </c>
    </row>
    <row r="26" spans="1:11" ht="17.45" customHeight="1">
      <c r="A26" s="186" t="s">
        <v>106</v>
      </c>
      <c r="B26" s="199" t="s">
        <v>48</v>
      </c>
      <c r="C26" s="200">
        <v>40519</v>
      </c>
      <c r="D26" s="201">
        <v>36</v>
      </c>
      <c r="E26" s="202">
        <v>56</v>
      </c>
      <c r="F26" s="203">
        <v>61</v>
      </c>
      <c r="G26" s="204">
        <f t="shared" si="0"/>
        <v>117</v>
      </c>
      <c r="H26" s="205">
        <f t="shared" si="1"/>
        <v>81</v>
      </c>
      <c r="K26" s="20">
        <f t="shared" si="2"/>
        <v>43</v>
      </c>
    </row>
    <row r="27" spans="1:11" ht="17.45" customHeight="1" thickBot="1">
      <c r="A27" s="213" t="s">
        <v>103</v>
      </c>
      <c r="B27" s="206" t="s">
        <v>50</v>
      </c>
      <c r="C27" s="207">
        <v>40323</v>
      </c>
      <c r="D27" s="208" t="s">
        <v>194</v>
      </c>
      <c r="E27" s="209" t="s">
        <v>193</v>
      </c>
      <c r="F27" s="214" t="s">
        <v>10</v>
      </c>
      <c r="G27" s="215" t="s">
        <v>10</v>
      </c>
      <c r="H27" s="216" t="s">
        <v>10</v>
      </c>
    </row>
    <row r="28" spans="1:11" ht="17.45" customHeight="1" thickBot="1">
      <c r="A28" s="252" t="s">
        <v>36</v>
      </c>
      <c r="B28" s="253"/>
      <c r="C28" s="253"/>
      <c r="D28" s="253"/>
      <c r="E28" s="253"/>
      <c r="F28" s="253"/>
      <c r="G28" s="253"/>
      <c r="H28" s="254"/>
      <c r="K28" s="9"/>
    </row>
    <row r="29" spans="1:11" ht="17.45" customHeight="1" thickBot="1">
      <c r="A29" s="4" t="s">
        <v>6</v>
      </c>
      <c r="B29" s="5" t="s">
        <v>9</v>
      </c>
      <c r="C29" s="5" t="s">
        <v>21</v>
      </c>
      <c r="D29" s="4" t="s">
        <v>1</v>
      </c>
      <c r="E29" s="4" t="s">
        <v>2</v>
      </c>
      <c r="F29" s="16" t="s">
        <v>3</v>
      </c>
      <c r="G29" s="15" t="s">
        <v>4</v>
      </c>
      <c r="H29" s="17" t="s">
        <v>5</v>
      </c>
      <c r="K29" s="102" t="s">
        <v>24</v>
      </c>
    </row>
    <row r="30" spans="1:11" ht="17.45" customHeight="1" thickBot="1">
      <c r="A30" s="185" t="s">
        <v>114</v>
      </c>
      <c r="B30" s="84" t="s">
        <v>48</v>
      </c>
      <c r="C30" s="85">
        <v>39932</v>
      </c>
      <c r="D30" s="201">
        <v>4</v>
      </c>
      <c r="E30" s="202">
        <v>40</v>
      </c>
      <c r="F30" s="203">
        <v>36</v>
      </c>
      <c r="G30" s="217">
        <f t="shared" ref="G30:G46" si="3">SUM(E30:F30)</f>
        <v>76</v>
      </c>
      <c r="H30" s="205">
        <f t="shared" ref="H30:H46" si="4">SUM(G30-D30)</f>
        <v>72</v>
      </c>
      <c r="I30" s="23" t="s">
        <v>15</v>
      </c>
      <c r="K30" s="20">
        <f t="shared" ref="K30:K46" si="5">(F30-D30*0.5)</f>
        <v>34</v>
      </c>
    </row>
    <row r="31" spans="1:11" ht="17.45" customHeight="1" thickBot="1">
      <c r="A31" s="185" t="s">
        <v>115</v>
      </c>
      <c r="B31" s="84" t="s">
        <v>48</v>
      </c>
      <c r="C31" s="85">
        <v>40616</v>
      </c>
      <c r="D31" s="201">
        <v>10</v>
      </c>
      <c r="E31" s="202">
        <v>43</v>
      </c>
      <c r="F31" s="203">
        <v>43</v>
      </c>
      <c r="G31" s="217">
        <f t="shared" si="3"/>
        <v>86</v>
      </c>
      <c r="H31" s="205">
        <f t="shared" si="4"/>
        <v>76</v>
      </c>
      <c r="I31" s="23" t="s">
        <v>16</v>
      </c>
      <c r="K31" s="20">
        <f t="shared" si="5"/>
        <v>38</v>
      </c>
    </row>
    <row r="32" spans="1:11" ht="17.45" customHeight="1">
      <c r="A32" s="185" t="s">
        <v>118</v>
      </c>
      <c r="B32" s="84" t="s">
        <v>46</v>
      </c>
      <c r="C32" s="85">
        <v>40056</v>
      </c>
      <c r="D32" s="201">
        <v>13</v>
      </c>
      <c r="E32" s="202">
        <v>47</v>
      </c>
      <c r="F32" s="203">
        <v>40</v>
      </c>
      <c r="G32" s="204">
        <f t="shared" si="3"/>
        <v>87</v>
      </c>
      <c r="H32" s="205">
        <f t="shared" si="4"/>
        <v>74</v>
      </c>
      <c r="K32" s="20">
        <f t="shared" si="5"/>
        <v>33.5</v>
      </c>
    </row>
    <row r="33" spans="1:11" ht="17.45" customHeight="1">
      <c r="A33" s="185" t="s">
        <v>116</v>
      </c>
      <c r="B33" s="84" t="s">
        <v>47</v>
      </c>
      <c r="C33" s="85">
        <v>39869</v>
      </c>
      <c r="D33" s="201">
        <v>10</v>
      </c>
      <c r="E33" s="202">
        <v>44</v>
      </c>
      <c r="F33" s="203">
        <v>43</v>
      </c>
      <c r="G33" s="204">
        <f t="shared" si="3"/>
        <v>87</v>
      </c>
      <c r="H33" s="205">
        <f t="shared" si="4"/>
        <v>77</v>
      </c>
      <c r="K33" s="20">
        <f t="shared" si="5"/>
        <v>38</v>
      </c>
    </row>
    <row r="34" spans="1:11" ht="17.45" customHeight="1">
      <c r="A34" s="185" t="s">
        <v>117</v>
      </c>
      <c r="B34" s="84" t="s">
        <v>46</v>
      </c>
      <c r="C34" s="85">
        <v>40439</v>
      </c>
      <c r="D34" s="201">
        <v>12</v>
      </c>
      <c r="E34" s="202">
        <v>49</v>
      </c>
      <c r="F34" s="203">
        <v>43</v>
      </c>
      <c r="G34" s="204">
        <f t="shared" si="3"/>
        <v>92</v>
      </c>
      <c r="H34" s="205">
        <f t="shared" si="4"/>
        <v>80</v>
      </c>
      <c r="K34" s="20">
        <f t="shared" si="5"/>
        <v>37</v>
      </c>
    </row>
    <row r="35" spans="1:11" ht="17.45" customHeight="1" thickBot="1">
      <c r="A35" s="185" t="s">
        <v>121</v>
      </c>
      <c r="B35" s="84" t="s">
        <v>50</v>
      </c>
      <c r="C35" s="85">
        <v>40917</v>
      </c>
      <c r="D35" s="201">
        <v>19</v>
      </c>
      <c r="E35" s="202">
        <v>47</v>
      </c>
      <c r="F35" s="203">
        <v>46</v>
      </c>
      <c r="G35" s="204">
        <f t="shared" si="3"/>
        <v>93</v>
      </c>
      <c r="H35" s="205">
        <f t="shared" si="4"/>
        <v>74</v>
      </c>
      <c r="K35" s="20">
        <f t="shared" si="5"/>
        <v>36.5</v>
      </c>
    </row>
    <row r="36" spans="1:11" ht="17.45" customHeight="1" thickBot="1">
      <c r="A36" s="185" t="s">
        <v>124</v>
      </c>
      <c r="B36" s="84" t="s">
        <v>47</v>
      </c>
      <c r="C36" s="85">
        <v>40130</v>
      </c>
      <c r="D36" s="201">
        <v>33</v>
      </c>
      <c r="E36" s="202">
        <v>52</v>
      </c>
      <c r="F36" s="203">
        <v>45</v>
      </c>
      <c r="G36" s="204">
        <f t="shared" si="3"/>
        <v>97</v>
      </c>
      <c r="H36" s="205">
        <f t="shared" si="4"/>
        <v>64</v>
      </c>
      <c r="I36" s="27" t="s">
        <v>18</v>
      </c>
      <c r="K36" s="20">
        <f t="shared" si="5"/>
        <v>28.5</v>
      </c>
    </row>
    <row r="37" spans="1:11" ht="17.45" customHeight="1">
      <c r="A37" s="185" t="s">
        <v>122</v>
      </c>
      <c r="B37" s="84" t="s">
        <v>47</v>
      </c>
      <c r="C37" s="85">
        <v>40321</v>
      </c>
      <c r="D37" s="201">
        <v>24</v>
      </c>
      <c r="E37" s="202">
        <v>48</v>
      </c>
      <c r="F37" s="203">
        <v>49</v>
      </c>
      <c r="G37" s="204">
        <f t="shared" si="3"/>
        <v>97</v>
      </c>
      <c r="H37" s="205">
        <f t="shared" si="4"/>
        <v>73</v>
      </c>
      <c r="K37" s="20">
        <f t="shared" si="5"/>
        <v>37</v>
      </c>
    </row>
    <row r="38" spans="1:11" ht="17.45" customHeight="1">
      <c r="A38" s="185" t="s">
        <v>119</v>
      </c>
      <c r="B38" s="84" t="s">
        <v>45</v>
      </c>
      <c r="C38" s="85">
        <v>39930</v>
      </c>
      <c r="D38" s="201">
        <v>17</v>
      </c>
      <c r="E38" s="202">
        <v>45</v>
      </c>
      <c r="F38" s="203">
        <v>52</v>
      </c>
      <c r="G38" s="204">
        <f t="shared" si="3"/>
        <v>97</v>
      </c>
      <c r="H38" s="205">
        <f t="shared" si="4"/>
        <v>80</v>
      </c>
      <c r="K38" s="20">
        <f t="shared" si="5"/>
        <v>43.5</v>
      </c>
    </row>
    <row r="39" spans="1:11" ht="17.45" customHeight="1" thickBot="1">
      <c r="A39" s="185" t="s">
        <v>120</v>
      </c>
      <c r="B39" s="84" t="s">
        <v>48</v>
      </c>
      <c r="C39" s="85">
        <v>40415</v>
      </c>
      <c r="D39" s="201">
        <v>18</v>
      </c>
      <c r="E39" s="202">
        <v>51</v>
      </c>
      <c r="F39" s="203">
        <v>47</v>
      </c>
      <c r="G39" s="204">
        <f t="shared" si="3"/>
        <v>98</v>
      </c>
      <c r="H39" s="205">
        <f t="shared" si="4"/>
        <v>80</v>
      </c>
      <c r="K39" s="20">
        <f t="shared" si="5"/>
        <v>38</v>
      </c>
    </row>
    <row r="40" spans="1:11" ht="17.45" customHeight="1" thickBot="1">
      <c r="A40" s="185" t="s">
        <v>129</v>
      </c>
      <c r="B40" s="84" t="s">
        <v>46</v>
      </c>
      <c r="C40" s="85">
        <v>41129</v>
      </c>
      <c r="D40" s="201">
        <v>40</v>
      </c>
      <c r="E40" s="202">
        <v>49</v>
      </c>
      <c r="F40" s="203">
        <v>54</v>
      </c>
      <c r="G40" s="204">
        <f t="shared" si="3"/>
        <v>103</v>
      </c>
      <c r="H40" s="205">
        <f t="shared" si="4"/>
        <v>63</v>
      </c>
      <c r="I40" s="27" t="s">
        <v>17</v>
      </c>
      <c r="K40" s="20">
        <f t="shared" si="5"/>
        <v>34</v>
      </c>
    </row>
    <row r="41" spans="1:11" ht="17.45" customHeight="1">
      <c r="A41" s="185" t="s">
        <v>126</v>
      </c>
      <c r="B41" s="84" t="s">
        <v>78</v>
      </c>
      <c r="C41" s="85">
        <v>40200</v>
      </c>
      <c r="D41" s="201">
        <v>34</v>
      </c>
      <c r="E41" s="202">
        <v>55</v>
      </c>
      <c r="F41" s="203">
        <v>49</v>
      </c>
      <c r="G41" s="204">
        <f t="shared" si="3"/>
        <v>104</v>
      </c>
      <c r="H41" s="205">
        <f t="shared" si="4"/>
        <v>70</v>
      </c>
      <c r="K41" s="20">
        <f t="shared" si="5"/>
        <v>32</v>
      </c>
    </row>
    <row r="42" spans="1:11" ht="17.45" customHeight="1">
      <c r="A42" s="185" t="s">
        <v>123</v>
      </c>
      <c r="B42" s="84" t="s">
        <v>50</v>
      </c>
      <c r="C42" s="85">
        <v>40858</v>
      </c>
      <c r="D42" s="201">
        <v>32</v>
      </c>
      <c r="E42" s="202">
        <v>54</v>
      </c>
      <c r="F42" s="203">
        <v>52</v>
      </c>
      <c r="G42" s="204">
        <f t="shared" si="3"/>
        <v>106</v>
      </c>
      <c r="H42" s="205">
        <f t="shared" si="4"/>
        <v>74</v>
      </c>
      <c r="K42" s="20">
        <f t="shared" si="5"/>
        <v>36</v>
      </c>
    </row>
    <row r="43" spans="1:11" ht="17.45" customHeight="1">
      <c r="A43" s="185" t="s">
        <v>127</v>
      </c>
      <c r="B43" s="84" t="s">
        <v>50</v>
      </c>
      <c r="C43" s="85">
        <v>41082</v>
      </c>
      <c r="D43" s="201">
        <v>34</v>
      </c>
      <c r="E43" s="202">
        <v>50</v>
      </c>
      <c r="F43" s="203">
        <v>57</v>
      </c>
      <c r="G43" s="204">
        <f t="shared" si="3"/>
        <v>107</v>
      </c>
      <c r="H43" s="205">
        <f t="shared" si="4"/>
        <v>73</v>
      </c>
      <c r="K43" s="20">
        <f t="shared" si="5"/>
        <v>40</v>
      </c>
    </row>
    <row r="44" spans="1:11" ht="17.45" customHeight="1">
      <c r="A44" s="185" t="s">
        <v>55</v>
      </c>
      <c r="B44" s="84" t="s">
        <v>45</v>
      </c>
      <c r="C44" s="85">
        <v>40267</v>
      </c>
      <c r="D44" s="201">
        <v>28</v>
      </c>
      <c r="E44" s="202">
        <v>58</v>
      </c>
      <c r="F44" s="203">
        <v>51</v>
      </c>
      <c r="G44" s="204">
        <f t="shared" si="3"/>
        <v>109</v>
      </c>
      <c r="H44" s="205">
        <f t="shared" si="4"/>
        <v>81</v>
      </c>
      <c r="K44" s="20">
        <f t="shared" si="5"/>
        <v>37</v>
      </c>
    </row>
    <row r="45" spans="1:11" ht="17.45" customHeight="1">
      <c r="A45" s="185" t="s">
        <v>128</v>
      </c>
      <c r="B45" s="84" t="s">
        <v>48</v>
      </c>
      <c r="C45" s="85">
        <v>41055</v>
      </c>
      <c r="D45" s="201">
        <v>38</v>
      </c>
      <c r="E45" s="202">
        <v>56</v>
      </c>
      <c r="F45" s="203">
        <v>54</v>
      </c>
      <c r="G45" s="204">
        <f t="shared" si="3"/>
        <v>110</v>
      </c>
      <c r="H45" s="205">
        <f t="shared" si="4"/>
        <v>72</v>
      </c>
      <c r="K45" s="20">
        <f t="shared" si="5"/>
        <v>35</v>
      </c>
    </row>
    <row r="46" spans="1:11" ht="17.45" customHeight="1" thickBot="1">
      <c r="A46" s="244" t="s">
        <v>125</v>
      </c>
      <c r="B46" s="222" t="s">
        <v>50</v>
      </c>
      <c r="C46" s="223">
        <v>41086</v>
      </c>
      <c r="D46" s="245">
        <v>33</v>
      </c>
      <c r="E46" s="246">
        <v>55</v>
      </c>
      <c r="F46" s="247">
        <v>58</v>
      </c>
      <c r="G46" s="248">
        <f t="shared" si="3"/>
        <v>113</v>
      </c>
      <c r="H46" s="249">
        <f t="shared" si="4"/>
        <v>80</v>
      </c>
      <c r="K46" s="20">
        <f t="shared" si="5"/>
        <v>41.5</v>
      </c>
    </row>
  </sheetData>
  <sortState xmlns:xlrd2="http://schemas.microsoft.com/office/spreadsheetml/2017/richdata2" ref="A30:H46">
    <sortCondition ref="G30:G46"/>
    <sortCondition ref="F30:F46"/>
    <sortCondition ref="E30:E46"/>
  </sortState>
  <mergeCells count="8">
    <mergeCell ref="A28:H28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56" t="str">
        <f>JUV!A1</f>
        <v>CLUB MAR DEL PLATA S.A.</v>
      </c>
      <c r="B1" s="256"/>
      <c r="C1" s="256"/>
      <c r="D1" s="256"/>
      <c r="E1" s="256"/>
      <c r="F1" s="256"/>
      <c r="G1" s="256"/>
      <c r="H1" s="256"/>
    </row>
    <row r="2" spans="1:20" ht="23.25">
      <c r="A2" s="261" t="str">
        <f>JUV!A2</f>
        <v>Golf Los Acantilados</v>
      </c>
      <c r="B2" s="261"/>
      <c r="C2" s="261"/>
      <c r="D2" s="261"/>
      <c r="E2" s="261"/>
      <c r="F2" s="261"/>
      <c r="G2" s="261"/>
      <c r="H2" s="261"/>
    </row>
    <row r="3" spans="1:20" ht="19.5">
      <c r="A3" s="257" t="s">
        <v>7</v>
      </c>
      <c r="B3" s="257"/>
      <c r="C3" s="257"/>
      <c r="D3" s="257"/>
      <c r="E3" s="257"/>
      <c r="F3" s="257"/>
      <c r="G3" s="257"/>
      <c r="H3" s="257"/>
    </row>
    <row r="4" spans="1:20" ht="26.25">
      <c r="A4" s="258" t="str">
        <f>JUV!A4</f>
        <v>3° FECHA DEL RANKING</v>
      </c>
      <c r="B4" s="258"/>
      <c r="C4" s="258"/>
      <c r="D4" s="258"/>
      <c r="E4" s="258"/>
      <c r="F4" s="258"/>
      <c r="G4" s="258"/>
      <c r="H4" s="258"/>
    </row>
    <row r="5" spans="1:20" ht="19.5">
      <c r="A5" s="259" t="str">
        <f>JUV!A5</f>
        <v>DOS VUELTAS DE 9 HOYOS MEDAL PLAY</v>
      </c>
      <c r="B5" s="259"/>
      <c r="C5" s="259"/>
      <c r="D5" s="259"/>
      <c r="E5" s="259"/>
      <c r="F5" s="259"/>
      <c r="G5" s="259"/>
      <c r="H5" s="259"/>
    </row>
    <row r="6" spans="1:20" ht="19.5">
      <c r="A6" s="255" t="str">
        <f>JUV!A6</f>
        <v>MARTES 27 DE FEBRERO DE 2024</v>
      </c>
      <c r="B6" s="255"/>
      <c r="C6" s="255"/>
      <c r="D6" s="255"/>
      <c r="E6" s="255"/>
      <c r="F6" s="255"/>
      <c r="G6" s="255"/>
      <c r="H6" s="255"/>
    </row>
    <row r="7" spans="1:20" ht="20.25" thickBot="1">
      <c r="A7" s="265"/>
      <c r="B7" s="265"/>
      <c r="C7" s="265"/>
      <c r="D7" s="265"/>
      <c r="E7" s="265"/>
      <c r="F7" s="265"/>
      <c r="G7" s="265"/>
      <c r="H7" s="265"/>
    </row>
    <row r="8" spans="1:20" ht="19.5" thickBot="1">
      <c r="A8" s="262" t="s">
        <v>37</v>
      </c>
      <c r="B8" s="263"/>
      <c r="C8" s="263"/>
      <c r="D8" s="263"/>
      <c r="E8" s="263"/>
      <c r="F8" s="263"/>
      <c r="G8" s="263"/>
      <c r="H8" s="264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3" t="s">
        <v>113</v>
      </c>
      <c r="B10" s="84" t="s">
        <v>53</v>
      </c>
      <c r="C10" s="85">
        <v>41277</v>
      </c>
      <c r="D10" s="86">
        <v>12</v>
      </c>
      <c r="E10" s="87">
        <v>42</v>
      </c>
      <c r="F10" s="88">
        <v>40</v>
      </c>
      <c r="G10" s="210">
        <f t="shared" ref="G10:G15" si="0">SUM(E10:F10)</f>
        <v>82</v>
      </c>
      <c r="H10" s="90">
        <f t="shared" ref="H10:H15" si="1">SUM(G10-D10)</f>
        <v>70</v>
      </c>
      <c r="I10" s="23" t="s">
        <v>15</v>
      </c>
      <c r="K10" s="20">
        <f t="shared" ref="K10:K15" si="2">(F10-D10*0.5)</f>
        <v>34</v>
      </c>
      <c r="N10" s="1"/>
      <c r="O10" s="1"/>
      <c r="P10" s="1"/>
      <c r="Q10" s="1"/>
      <c r="R10" s="1"/>
      <c r="S10" s="1"/>
      <c r="T10" s="1"/>
    </row>
    <row r="11" spans="1:20" ht="20.25" thickBot="1">
      <c r="A11" s="83" t="s">
        <v>111</v>
      </c>
      <c r="B11" s="84" t="s">
        <v>53</v>
      </c>
      <c r="C11" s="85">
        <v>41139</v>
      </c>
      <c r="D11" s="86">
        <v>19</v>
      </c>
      <c r="E11" s="87">
        <v>44</v>
      </c>
      <c r="F11" s="88">
        <v>46</v>
      </c>
      <c r="G11" s="210">
        <f t="shared" si="0"/>
        <v>90</v>
      </c>
      <c r="H11" s="90">
        <f t="shared" si="1"/>
        <v>71</v>
      </c>
      <c r="I11" s="23" t="s">
        <v>16</v>
      </c>
      <c r="K11" s="20">
        <f t="shared" si="2"/>
        <v>36.5</v>
      </c>
      <c r="M11" s="81"/>
    </row>
    <row r="12" spans="1:20" ht="20.25" thickBot="1">
      <c r="A12" s="83" t="s">
        <v>110</v>
      </c>
      <c r="B12" s="84" t="s">
        <v>48</v>
      </c>
      <c r="C12" s="85">
        <v>41123</v>
      </c>
      <c r="D12" s="86">
        <v>19</v>
      </c>
      <c r="E12" s="87">
        <v>44</v>
      </c>
      <c r="F12" s="88">
        <v>47</v>
      </c>
      <c r="G12" s="89">
        <f t="shared" si="0"/>
        <v>91</v>
      </c>
      <c r="H12" s="90">
        <f t="shared" si="1"/>
        <v>72</v>
      </c>
      <c r="K12" s="20">
        <f t="shared" si="2"/>
        <v>37.5</v>
      </c>
      <c r="M12" s="81"/>
    </row>
    <row r="13" spans="1:20" ht="20.25" thickBot="1">
      <c r="A13" s="83" t="s">
        <v>112</v>
      </c>
      <c r="B13" s="84" t="s">
        <v>78</v>
      </c>
      <c r="C13" s="85">
        <v>41174</v>
      </c>
      <c r="D13" s="86">
        <v>29</v>
      </c>
      <c r="E13" s="87">
        <v>50</v>
      </c>
      <c r="F13" s="88">
        <v>49</v>
      </c>
      <c r="G13" s="89">
        <f t="shared" si="0"/>
        <v>99</v>
      </c>
      <c r="H13" s="211">
        <f t="shared" si="1"/>
        <v>70</v>
      </c>
      <c r="I13" s="27" t="s">
        <v>18</v>
      </c>
      <c r="K13" s="119">
        <f t="shared" si="2"/>
        <v>34.5</v>
      </c>
    </row>
    <row r="14" spans="1:20" ht="20.25" thickBot="1">
      <c r="A14" s="83" t="s">
        <v>54</v>
      </c>
      <c r="B14" s="84" t="s">
        <v>44</v>
      </c>
      <c r="C14" s="85">
        <v>41137</v>
      </c>
      <c r="D14" s="86">
        <v>25</v>
      </c>
      <c r="E14" s="87">
        <v>48</v>
      </c>
      <c r="F14" s="88">
        <v>53</v>
      </c>
      <c r="G14" s="89">
        <f t="shared" si="0"/>
        <v>101</v>
      </c>
      <c r="H14" s="90">
        <f t="shared" si="1"/>
        <v>76</v>
      </c>
      <c r="K14" s="20">
        <f t="shared" si="2"/>
        <v>40.5</v>
      </c>
    </row>
    <row r="15" spans="1:20" ht="20.25" thickBot="1">
      <c r="A15" s="33" t="s">
        <v>109</v>
      </c>
      <c r="B15" s="122" t="s">
        <v>48</v>
      </c>
      <c r="C15" s="123">
        <v>40544</v>
      </c>
      <c r="D15" s="124">
        <v>34</v>
      </c>
      <c r="E15" s="31">
        <v>54</v>
      </c>
      <c r="F15" s="125">
        <v>50</v>
      </c>
      <c r="G15" s="18">
        <f t="shared" si="0"/>
        <v>104</v>
      </c>
      <c r="H15" s="212">
        <f t="shared" si="1"/>
        <v>70</v>
      </c>
      <c r="I15" s="27" t="s">
        <v>17</v>
      </c>
      <c r="K15" s="119">
        <f t="shared" si="2"/>
        <v>33</v>
      </c>
    </row>
    <row r="16" spans="1:20">
      <c r="B16" s="1"/>
      <c r="C16" s="1"/>
      <c r="D16" s="1"/>
      <c r="E16" s="1"/>
      <c r="F16" s="1"/>
      <c r="G16" s="1"/>
      <c r="H16" s="1"/>
    </row>
  </sheetData>
  <sortState xmlns:xlrd2="http://schemas.microsoft.com/office/spreadsheetml/2017/richdata2" ref="A10:H15">
    <sortCondition ref="G10:G15"/>
    <sortCondition descending="1" ref="F10:F15"/>
    <sortCondition ref="E10:E15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0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56" t="str">
        <f>JUV!A1</f>
        <v>CLUB MAR DEL PLATA S.A.</v>
      </c>
      <c r="B1" s="256"/>
      <c r="C1" s="256"/>
      <c r="D1" s="256"/>
      <c r="E1" s="256"/>
      <c r="F1" s="256"/>
    </row>
    <row r="2" spans="1:16" ht="23.25">
      <c r="A2" s="261" t="str">
        <f>JUV!A2</f>
        <v>Golf Los Acantilados</v>
      </c>
      <c r="B2" s="261"/>
      <c r="C2" s="261"/>
      <c r="D2" s="261"/>
      <c r="E2" s="261"/>
      <c r="F2" s="261"/>
    </row>
    <row r="3" spans="1:16" ht="19.5">
      <c r="A3" s="257" t="s">
        <v>7</v>
      </c>
      <c r="B3" s="257"/>
      <c r="C3" s="257"/>
      <c r="D3" s="257"/>
      <c r="E3" s="257"/>
      <c r="F3" s="257"/>
    </row>
    <row r="4" spans="1:16" ht="26.25">
      <c r="A4" s="258" t="s">
        <v>63</v>
      </c>
      <c r="B4" s="258"/>
      <c r="C4" s="258"/>
      <c r="D4" s="258"/>
      <c r="E4" s="258"/>
      <c r="F4" s="258"/>
    </row>
    <row r="5" spans="1:16" ht="19.5">
      <c r="A5" s="259" t="s">
        <v>14</v>
      </c>
      <c r="B5" s="259"/>
      <c r="C5" s="259"/>
      <c r="D5" s="259"/>
      <c r="E5" s="259"/>
      <c r="F5" s="259"/>
    </row>
    <row r="6" spans="1:16" ht="19.5">
      <c r="A6" s="255" t="str">
        <f>JUV!A6</f>
        <v>MARTES 27 DE FEBRERO DE 2024</v>
      </c>
      <c r="B6" s="255"/>
      <c r="C6" s="255"/>
      <c r="D6" s="255"/>
      <c r="E6" s="255"/>
      <c r="F6" s="25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66" t="s">
        <v>38</v>
      </c>
      <c r="B8" s="267"/>
      <c r="C8" s="267"/>
      <c r="D8" s="267"/>
      <c r="E8" s="267"/>
      <c r="F8" s="268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3" t="s">
        <v>134</v>
      </c>
      <c r="B10" s="31" t="s">
        <v>50</v>
      </c>
      <c r="C10" s="32">
        <v>40904</v>
      </c>
      <c r="D10" s="54">
        <v>0</v>
      </c>
      <c r="E10" s="196">
        <v>63</v>
      </c>
      <c r="F10" s="92">
        <f>(E10-D10)</f>
        <v>63</v>
      </c>
      <c r="G10" s="61" t="s">
        <v>26</v>
      </c>
    </row>
    <row r="11" spans="1:16" ht="20.25" thickBot="1">
      <c r="A11" s="103" t="s">
        <v>130</v>
      </c>
      <c r="B11" s="31" t="s">
        <v>45</v>
      </c>
      <c r="C11" s="32">
        <v>40954</v>
      </c>
      <c r="D11" s="54">
        <v>25</v>
      </c>
      <c r="E11" s="196">
        <v>65</v>
      </c>
      <c r="F11" s="92">
        <f>(E11-D11)</f>
        <v>40</v>
      </c>
      <c r="G11" s="61" t="s">
        <v>27</v>
      </c>
    </row>
    <row r="12" spans="1:16" ht="20.25" thickBot="1">
      <c r="A12" s="103" t="s">
        <v>131</v>
      </c>
      <c r="B12" s="31" t="s">
        <v>45</v>
      </c>
      <c r="C12" s="32">
        <v>40941</v>
      </c>
      <c r="D12" s="54">
        <v>0</v>
      </c>
      <c r="E12" s="18">
        <v>69</v>
      </c>
      <c r="F12" s="197">
        <f>(E12-D12)</f>
        <v>69</v>
      </c>
      <c r="G12" s="61" t="s">
        <v>17</v>
      </c>
    </row>
    <row r="13" spans="1:16" ht="20.25" thickBot="1">
      <c r="A13" s="189" t="s">
        <v>132</v>
      </c>
      <c r="B13" s="190" t="s">
        <v>133</v>
      </c>
      <c r="C13" s="191">
        <v>41194</v>
      </c>
      <c r="D13" s="192">
        <v>0</v>
      </c>
      <c r="E13" s="193">
        <v>73</v>
      </c>
      <c r="F13" s="194">
        <f>(E13-D13)</f>
        <v>73</v>
      </c>
    </row>
    <row r="15" spans="1:16" ht="19.5" thickBot="1"/>
    <row r="16" spans="1:16" ht="20.25" thickBot="1">
      <c r="A16" s="266" t="s">
        <v>39</v>
      </c>
      <c r="B16" s="267"/>
      <c r="C16" s="267"/>
      <c r="D16" s="267"/>
      <c r="E16" s="267"/>
      <c r="F16" s="268"/>
    </row>
    <row r="17" spans="1:8" ht="20.25" thickBot="1">
      <c r="A17" s="73" t="s">
        <v>0</v>
      </c>
      <c r="B17" s="74" t="s">
        <v>9</v>
      </c>
      <c r="C17" s="74" t="s">
        <v>21</v>
      </c>
      <c r="D17" s="75" t="s">
        <v>1</v>
      </c>
      <c r="E17" s="76" t="s">
        <v>4</v>
      </c>
      <c r="F17" s="76" t="s">
        <v>5</v>
      </c>
    </row>
    <row r="18" spans="1:8" ht="20.25" thickBot="1">
      <c r="A18" s="103" t="s">
        <v>136</v>
      </c>
      <c r="B18" s="31" t="s">
        <v>46</v>
      </c>
      <c r="C18" s="32">
        <v>40998</v>
      </c>
      <c r="D18" s="54">
        <v>25</v>
      </c>
      <c r="E18" s="196">
        <v>62</v>
      </c>
      <c r="F18" s="92">
        <f>(E18-D18)</f>
        <v>37</v>
      </c>
      <c r="G18" s="61" t="s">
        <v>26</v>
      </c>
      <c r="H18" s="1"/>
    </row>
    <row r="19" spans="1:8" ht="20.25" thickBot="1">
      <c r="A19" s="103" t="s">
        <v>135</v>
      </c>
      <c r="B19" s="31" t="s">
        <v>48</v>
      </c>
      <c r="C19" s="32">
        <v>40926</v>
      </c>
      <c r="D19" s="54">
        <v>22</v>
      </c>
      <c r="E19" s="196">
        <v>66</v>
      </c>
      <c r="F19" s="92">
        <f>(E19-D19)</f>
        <v>44</v>
      </c>
      <c r="G19" s="61" t="s">
        <v>27</v>
      </c>
      <c r="H19" s="1"/>
    </row>
    <row r="20" spans="1:8" ht="20.25" thickBot="1">
      <c r="A20" s="189" t="s">
        <v>137</v>
      </c>
      <c r="B20" s="190" t="s">
        <v>46</v>
      </c>
      <c r="C20" s="191">
        <v>40639</v>
      </c>
      <c r="D20" s="192">
        <v>0</v>
      </c>
      <c r="E20" s="193">
        <v>77</v>
      </c>
      <c r="F20" s="195">
        <f>(E20-D20)</f>
        <v>77</v>
      </c>
      <c r="G20" s="61" t="s">
        <v>17</v>
      </c>
    </row>
  </sheetData>
  <sortState xmlns:xlrd2="http://schemas.microsoft.com/office/spreadsheetml/2017/richdata2" ref="A10:F13">
    <sortCondition ref="E10:E13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41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9" bestFit="1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73" t="str">
        <f>JUV!A1</f>
        <v>CLUB MAR DEL PLATA S.A.</v>
      </c>
      <c r="B1" s="273"/>
      <c r="C1" s="273"/>
      <c r="D1" s="273"/>
      <c r="E1" s="273"/>
      <c r="F1" s="273"/>
    </row>
    <row r="2" spans="1:23" ht="23.25">
      <c r="A2" s="261" t="str">
        <f>JUV!A2</f>
        <v>Golf Los Acantilados</v>
      </c>
      <c r="B2" s="261"/>
      <c r="C2" s="261"/>
      <c r="D2" s="261"/>
      <c r="E2" s="261"/>
      <c r="F2" s="261"/>
    </row>
    <row r="3" spans="1:23" ht="19.5">
      <c r="A3" s="257" t="s">
        <v>7</v>
      </c>
      <c r="B3" s="257"/>
      <c r="C3" s="257"/>
      <c r="D3" s="257"/>
      <c r="E3" s="257"/>
      <c r="F3" s="257"/>
    </row>
    <row r="4" spans="1:23" ht="26.25">
      <c r="A4" s="258" t="str">
        <f>ALBATROS!A4</f>
        <v>3° FECHA DEL RANKING</v>
      </c>
      <c r="B4" s="258"/>
      <c r="C4" s="258"/>
      <c r="D4" s="258"/>
      <c r="E4" s="258"/>
      <c r="F4" s="258"/>
    </row>
    <row r="5" spans="1:23" ht="19.5">
      <c r="A5" s="259" t="s">
        <v>14</v>
      </c>
      <c r="B5" s="259"/>
      <c r="C5" s="259"/>
      <c r="D5" s="259"/>
      <c r="E5" s="259"/>
      <c r="F5" s="259"/>
    </row>
    <row r="6" spans="1:23" ht="20.25" thickBot="1">
      <c r="A6" s="255" t="str">
        <f>JUV!A6</f>
        <v>MARTES 27 DE FEBRERO DE 2024</v>
      </c>
      <c r="B6" s="255"/>
      <c r="C6" s="255"/>
      <c r="D6" s="255"/>
      <c r="E6" s="255"/>
      <c r="F6" s="255"/>
    </row>
    <row r="7" spans="1:23" ht="19.5" thickBot="1">
      <c r="A7" s="274" t="s">
        <v>40</v>
      </c>
      <c r="B7" s="275"/>
      <c r="C7" s="275"/>
      <c r="D7" s="275"/>
      <c r="E7" s="275"/>
      <c r="F7" s="276"/>
    </row>
    <row r="8" spans="1:23" s="49" customFormat="1" ht="20.25" thickBot="1">
      <c r="A8" s="110" t="s">
        <v>0</v>
      </c>
      <c r="B8" s="111" t="s">
        <v>9</v>
      </c>
      <c r="C8" s="111" t="s">
        <v>21</v>
      </c>
      <c r="D8" s="112" t="s">
        <v>1</v>
      </c>
      <c r="E8" s="113" t="s">
        <v>4</v>
      </c>
      <c r="F8" s="113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20.25" thickBot="1">
      <c r="A9" s="103" t="s">
        <v>138</v>
      </c>
      <c r="B9" s="31" t="s">
        <v>47</v>
      </c>
      <c r="C9" s="32">
        <v>41775</v>
      </c>
      <c r="D9" s="54">
        <v>10</v>
      </c>
      <c r="E9" s="196">
        <v>44</v>
      </c>
      <c r="F9" s="92">
        <f t="shared" ref="F9:F20" si="0">(E9-D9)</f>
        <v>34</v>
      </c>
      <c r="G9" s="63" t="s">
        <v>26</v>
      </c>
      <c r="J9" s="64"/>
      <c r="K9" s="269" t="s">
        <v>29</v>
      </c>
      <c r="L9" s="269"/>
      <c r="M9" s="269"/>
      <c r="N9" s="269"/>
      <c r="O9" s="269"/>
      <c r="P9" s="269"/>
      <c r="Q9" s="269"/>
      <c r="R9" s="269"/>
      <c r="S9" s="269"/>
      <c r="T9" s="64"/>
      <c r="U9" s="64"/>
      <c r="V9" s="64"/>
      <c r="W9" s="64"/>
    </row>
    <row r="10" spans="1:23" ht="20.25" thickBot="1">
      <c r="A10" s="103" t="s">
        <v>139</v>
      </c>
      <c r="B10" s="31" t="s">
        <v>47</v>
      </c>
      <c r="C10" s="32">
        <v>41592</v>
      </c>
      <c r="D10" s="54">
        <v>9</v>
      </c>
      <c r="E10" s="196">
        <v>46</v>
      </c>
      <c r="F10" s="92">
        <f t="shared" si="0"/>
        <v>37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20.25" thickBot="1">
      <c r="A11" s="103" t="s">
        <v>140</v>
      </c>
      <c r="B11" s="31" t="s">
        <v>47</v>
      </c>
      <c r="C11" s="32">
        <v>41387</v>
      </c>
      <c r="D11" s="54">
        <v>14</v>
      </c>
      <c r="E11" s="18">
        <v>47</v>
      </c>
      <c r="F11" s="92">
        <f t="shared" si="0"/>
        <v>33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-8.4</v>
      </c>
      <c r="W11" s="68">
        <f>SUM(Q11:S11)-D11*0.3</f>
        <v>-4.2</v>
      </c>
    </row>
    <row r="12" spans="1:23" ht="20.25" thickBot="1">
      <c r="A12" s="103" t="s">
        <v>196</v>
      </c>
      <c r="B12" s="31" t="s">
        <v>78</v>
      </c>
      <c r="C12" s="32">
        <v>41808</v>
      </c>
      <c r="D12" s="54">
        <v>16</v>
      </c>
      <c r="E12" s="18">
        <v>47</v>
      </c>
      <c r="F12" s="197">
        <f t="shared" si="0"/>
        <v>31</v>
      </c>
      <c r="G12" s="61" t="s">
        <v>17</v>
      </c>
    </row>
    <row r="13" spans="1:23" ht="19.5">
      <c r="A13" s="103" t="s">
        <v>197</v>
      </c>
      <c r="B13" s="31" t="s">
        <v>53</v>
      </c>
      <c r="C13" s="32">
        <v>41409</v>
      </c>
      <c r="D13" s="54">
        <v>16</v>
      </c>
      <c r="E13" s="18">
        <v>47</v>
      </c>
      <c r="F13" s="92">
        <f t="shared" si="0"/>
        <v>31</v>
      </c>
    </row>
    <row r="14" spans="1:23" ht="19.5">
      <c r="A14" s="103" t="s">
        <v>144</v>
      </c>
      <c r="B14" s="31" t="s">
        <v>46</v>
      </c>
      <c r="C14" s="32">
        <v>41881</v>
      </c>
      <c r="D14" s="54">
        <v>7</v>
      </c>
      <c r="E14" s="18">
        <v>51</v>
      </c>
      <c r="F14" s="92">
        <f t="shared" si="0"/>
        <v>44</v>
      </c>
      <c r="J14" s="98"/>
      <c r="K14" s="99"/>
      <c r="L14" s="99"/>
      <c r="M14" s="99"/>
      <c r="N14" s="100"/>
      <c r="O14" s="100"/>
      <c r="P14" s="100"/>
      <c r="Q14" s="100"/>
      <c r="R14" s="100"/>
      <c r="S14" s="100"/>
      <c r="T14" s="101"/>
      <c r="U14" s="99"/>
      <c r="V14" s="100"/>
      <c r="W14" s="99"/>
    </row>
    <row r="15" spans="1:23" ht="19.5">
      <c r="A15" s="103" t="s">
        <v>142</v>
      </c>
      <c r="B15" s="31" t="s">
        <v>78</v>
      </c>
      <c r="C15" s="32">
        <v>41428</v>
      </c>
      <c r="D15" s="54">
        <v>17</v>
      </c>
      <c r="E15" s="18">
        <v>53</v>
      </c>
      <c r="F15" s="92">
        <f t="shared" si="0"/>
        <v>36</v>
      </c>
      <c r="J15" s="98"/>
      <c r="K15" s="99"/>
      <c r="L15" s="99"/>
      <c r="M15" s="99"/>
      <c r="N15" s="100"/>
      <c r="O15" s="100"/>
      <c r="P15" s="100"/>
      <c r="Q15" s="100"/>
      <c r="R15" s="100"/>
      <c r="S15" s="100"/>
      <c r="T15" s="101"/>
      <c r="U15" s="99"/>
      <c r="V15" s="100"/>
      <c r="W15" s="99"/>
    </row>
    <row r="16" spans="1:23" ht="19.5">
      <c r="A16" s="103" t="s">
        <v>143</v>
      </c>
      <c r="B16" s="31" t="s">
        <v>46</v>
      </c>
      <c r="C16" s="32">
        <v>41498</v>
      </c>
      <c r="D16" s="54">
        <v>0</v>
      </c>
      <c r="E16" s="18">
        <v>53</v>
      </c>
      <c r="F16" s="92">
        <f t="shared" si="0"/>
        <v>53</v>
      </c>
      <c r="J16" s="98"/>
      <c r="K16" s="99"/>
      <c r="L16" s="99"/>
      <c r="M16" s="99"/>
      <c r="N16" s="100"/>
      <c r="O16" s="100"/>
      <c r="P16" s="100"/>
      <c r="Q16" s="100"/>
      <c r="R16" s="100"/>
      <c r="S16" s="100"/>
      <c r="T16" s="101"/>
      <c r="U16" s="99"/>
      <c r="V16" s="100"/>
      <c r="W16" s="99"/>
    </row>
    <row r="17" spans="1:23" ht="19.5">
      <c r="A17" s="103" t="s">
        <v>145</v>
      </c>
      <c r="B17" s="31" t="s">
        <v>45</v>
      </c>
      <c r="C17" s="32">
        <v>41435</v>
      </c>
      <c r="D17" s="54">
        <v>0</v>
      </c>
      <c r="E17" s="18">
        <v>60</v>
      </c>
      <c r="F17" s="92">
        <f t="shared" si="0"/>
        <v>60</v>
      </c>
      <c r="J17" s="98"/>
      <c r="K17" s="99"/>
      <c r="L17" s="99"/>
      <c r="M17" s="99"/>
      <c r="N17" s="100"/>
      <c r="O17" s="100"/>
      <c r="P17" s="100"/>
      <c r="Q17" s="100"/>
      <c r="R17" s="100"/>
      <c r="S17" s="100"/>
      <c r="T17" s="101"/>
      <c r="U17" s="99"/>
      <c r="V17" s="100"/>
      <c r="W17" s="99"/>
    </row>
    <row r="18" spans="1:23" ht="19.5">
      <c r="A18" s="103" t="s">
        <v>147</v>
      </c>
      <c r="B18" s="31" t="s">
        <v>47</v>
      </c>
      <c r="C18" s="32">
        <v>42001</v>
      </c>
      <c r="D18" s="54">
        <v>0</v>
      </c>
      <c r="E18" s="18">
        <v>62</v>
      </c>
      <c r="F18" s="92">
        <f t="shared" si="0"/>
        <v>62</v>
      </c>
      <c r="J18" s="98"/>
      <c r="K18" s="99"/>
      <c r="L18" s="99"/>
      <c r="M18" s="99"/>
      <c r="N18" s="100"/>
      <c r="O18" s="100"/>
      <c r="P18" s="100"/>
      <c r="Q18" s="100"/>
      <c r="R18" s="100"/>
      <c r="S18" s="100"/>
      <c r="T18" s="101"/>
      <c r="U18" s="99"/>
      <c r="V18" s="100"/>
      <c r="W18" s="99"/>
    </row>
    <row r="19" spans="1:23" ht="19.5">
      <c r="A19" s="103" t="s">
        <v>148</v>
      </c>
      <c r="B19" s="31" t="s">
        <v>47</v>
      </c>
      <c r="C19" s="32">
        <v>41631</v>
      </c>
      <c r="D19" s="54">
        <v>0</v>
      </c>
      <c r="E19" s="18">
        <v>70</v>
      </c>
      <c r="F19" s="92">
        <f t="shared" si="0"/>
        <v>70</v>
      </c>
      <c r="J19" s="98"/>
      <c r="K19" s="99"/>
      <c r="L19" s="99"/>
      <c r="M19" s="99"/>
      <c r="N19" s="100"/>
      <c r="O19" s="100"/>
      <c r="P19" s="100"/>
      <c r="Q19" s="100"/>
      <c r="R19" s="100"/>
      <c r="S19" s="100"/>
      <c r="T19" s="101"/>
      <c r="U19" s="99"/>
      <c r="V19" s="100"/>
      <c r="W19" s="99"/>
    </row>
    <row r="20" spans="1:23" ht="20.25" thickBot="1">
      <c r="A20" s="189" t="s">
        <v>146</v>
      </c>
      <c r="B20" s="190" t="s">
        <v>45</v>
      </c>
      <c r="C20" s="191">
        <v>41346</v>
      </c>
      <c r="D20" s="192">
        <v>0</v>
      </c>
      <c r="E20" s="193">
        <v>71</v>
      </c>
      <c r="F20" s="194">
        <f t="shared" si="0"/>
        <v>71</v>
      </c>
      <c r="J20" s="98"/>
      <c r="K20" s="99"/>
      <c r="L20" s="99"/>
      <c r="M20" s="99"/>
      <c r="N20" s="100"/>
      <c r="O20" s="100"/>
      <c r="P20" s="100"/>
      <c r="Q20" s="100"/>
      <c r="R20" s="100"/>
      <c r="S20" s="100"/>
      <c r="T20" s="101"/>
      <c r="U20" s="99"/>
      <c r="V20" s="100"/>
      <c r="W20" s="99"/>
    </row>
    <row r="21" spans="1:23" ht="19.5" thickBot="1">
      <c r="A21" s="114"/>
      <c r="B21" s="114"/>
      <c r="C21" s="114"/>
      <c r="D21" s="114"/>
      <c r="E21" s="114"/>
      <c r="F21" s="114"/>
      <c r="G21" s="115"/>
      <c r="J21" s="98"/>
      <c r="K21" s="99"/>
      <c r="L21" s="99"/>
      <c r="M21" s="99"/>
      <c r="N21" s="100"/>
      <c r="O21" s="100"/>
      <c r="P21" s="100"/>
      <c r="Q21" s="100"/>
      <c r="R21" s="100"/>
      <c r="S21" s="100"/>
      <c r="T21" s="101"/>
      <c r="U21" s="99"/>
      <c r="V21" s="100"/>
      <c r="W21" s="99"/>
    </row>
    <row r="22" spans="1:23" ht="19.5" thickBot="1">
      <c r="A22" s="270" t="s">
        <v>41</v>
      </c>
      <c r="B22" s="271"/>
      <c r="C22" s="271"/>
      <c r="D22" s="271"/>
      <c r="E22" s="271"/>
      <c r="F22" s="272"/>
      <c r="J22"/>
    </row>
    <row r="23" spans="1:23" ht="19.5" thickBot="1">
      <c r="A23" s="110" t="s">
        <v>0</v>
      </c>
      <c r="B23" s="111" t="s">
        <v>9</v>
      </c>
      <c r="C23" s="111" t="s">
        <v>21</v>
      </c>
      <c r="D23" s="112" t="s">
        <v>1</v>
      </c>
      <c r="E23" s="113" t="s">
        <v>4</v>
      </c>
      <c r="F23" s="113" t="s">
        <v>5</v>
      </c>
      <c r="J23"/>
    </row>
    <row r="24" spans="1:23" ht="20.25" thickBot="1">
      <c r="A24" s="103" t="s">
        <v>151</v>
      </c>
      <c r="B24" s="31" t="s">
        <v>100</v>
      </c>
      <c r="C24" s="32">
        <v>41461</v>
      </c>
      <c r="D24" s="54">
        <v>14</v>
      </c>
      <c r="E24" s="196">
        <v>45</v>
      </c>
      <c r="F24" s="92">
        <f>(E24-D24)</f>
        <v>31</v>
      </c>
      <c r="G24" s="61" t="s">
        <v>26</v>
      </c>
      <c r="J24"/>
    </row>
    <row r="25" spans="1:23" ht="20.25" thickBot="1">
      <c r="A25" s="103" t="s">
        <v>149</v>
      </c>
      <c r="B25" s="31" t="s">
        <v>45</v>
      </c>
      <c r="C25" s="32">
        <v>41885</v>
      </c>
      <c r="D25" s="54">
        <v>10</v>
      </c>
      <c r="E25" s="196">
        <v>50</v>
      </c>
      <c r="F25" s="92">
        <f>(E25-D25)</f>
        <v>40</v>
      </c>
      <c r="G25" s="61" t="s">
        <v>27</v>
      </c>
      <c r="J25"/>
    </row>
    <row r="26" spans="1:23" ht="20.25" thickBot="1">
      <c r="A26" s="103" t="s">
        <v>150</v>
      </c>
      <c r="B26" s="31" t="s">
        <v>48</v>
      </c>
      <c r="C26" s="32">
        <v>41712</v>
      </c>
      <c r="D26" s="54">
        <v>20</v>
      </c>
      <c r="E26" s="18">
        <v>57</v>
      </c>
      <c r="F26" s="92">
        <f>(E26-D26)</f>
        <v>37</v>
      </c>
      <c r="G26" s="61" t="s">
        <v>17</v>
      </c>
    </row>
    <row r="27" spans="1:23" ht="20.25" thickBot="1">
      <c r="A27" s="189" t="s">
        <v>57</v>
      </c>
      <c r="B27" s="190" t="s">
        <v>48</v>
      </c>
      <c r="C27" s="191">
        <v>41423</v>
      </c>
      <c r="D27" s="192">
        <v>24</v>
      </c>
      <c r="E27" s="193">
        <v>68</v>
      </c>
      <c r="F27" s="194">
        <f>(E27-D27)</f>
        <v>44</v>
      </c>
      <c r="J27"/>
    </row>
    <row r="28" spans="1:23">
      <c r="A28" s="30"/>
      <c r="B28" s="30"/>
      <c r="C28" s="30"/>
      <c r="D28" s="30"/>
      <c r="E28" s="30"/>
      <c r="F28" s="30"/>
      <c r="H28" s="1"/>
    </row>
    <row r="29" spans="1:23">
      <c r="A29" s="30"/>
      <c r="B29" s="30"/>
      <c r="C29" s="30"/>
      <c r="D29" s="30"/>
      <c r="E29" s="30"/>
      <c r="F29" s="30"/>
      <c r="H29" s="1"/>
    </row>
    <row r="30" spans="1:23">
      <c r="A30" s="30"/>
      <c r="B30" s="30"/>
      <c r="C30" s="30"/>
      <c r="D30" s="30"/>
      <c r="E30" s="30"/>
      <c r="F30" s="30"/>
      <c r="H30" s="1"/>
    </row>
    <row r="31" spans="1:23">
      <c r="A31" s="30"/>
      <c r="B31" s="30"/>
      <c r="C31" s="30"/>
      <c r="D31" s="30"/>
      <c r="E31" s="30"/>
      <c r="F31" s="30"/>
      <c r="H31" s="1"/>
    </row>
    <row r="32" spans="1:23">
      <c r="A32" s="30"/>
      <c r="B32" s="30"/>
      <c r="C32" s="30"/>
      <c r="D32" s="30"/>
      <c r="E32" s="30"/>
      <c r="F32" s="30"/>
      <c r="H32" s="1"/>
    </row>
    <row r="33" spans="7:7" s="1" customFormat="1">
      <c r="G33" s="59"/>
    </row>
    <row r="34" spans="7:7" s="1" customFormat="1">
      <c r="G34" s="59"/>
    </row>
    <row r="35" spans="7:7" s="1" customFormat="1">
      <c r="G35" s="59"/>
    </row>
    <row r="36" spans="7:7" s="1" customFormat="1">
      <c r="G36" s="59"/>
    </row>
    <row r="37" spans="7:7" s="1" customFormat="1">
      <c r="G37" s="59"/>
    </row>
    <row r="38" spans="7:7" s="1" customFormat="1">
      <c r="G38" s="59"/>
    </row>
    <row r="39" spans="7:7" s="1" customFormat="1">
      <c r="G39" s="59"/>
    </row>
    <row r="40" spans="7:7" s="1" customFormat="1">
      <c r="G40" s="59"/>
    </row>
    <row r="41" spans="7:7" s="1" customFormat="1">
      <c r="G41" s="59"/>
    </row>
  </sheetData>
  <sortState xmlns:xlrd2="http://schemas.microsoft.com/office/spreadsheetml/2017/richdata2" ref="A24:F27">
    <sortCondition ref="E24:E27"/>
  </sortState>
  <mergeCells count="9">
    <mergeCell ref="K9:S9"/>
    <mergeCell ref="A22:F22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56" t="str">
        <f>JUV!A1</f>
        <v>CLUB MAR DEL PLATA S.A.</v>
      </c>
      <c r="B1" s="256"/>
      <c r="C1" s="256"/>
      <c r="D1" s="256"/>
      <c r="E1" s="256"/>
      <c r="F1" s="256"/>
    </row>
    <row r="2" spans="1:16" ht="23.25">
      <c r="A2" s="261" t="str">
        <f>JUV!A2</f>
        <v>Golf Los Acantilados</v>
      </c>
      <c r="B2" s="261"/>
      <c r="C2" s="261"/>
      <c r="D2" s="261"/>
      <c r="E2" s="261"/>
      <c r="F2" s="261"/>
    </row>
    <row r="3" spans="1:16" ht="19.5">
      <c r="A3" s="257" t="s">
        <v>7</v>
      </c>
      <c r="B3" s="257"/>
      <c r="C3" s="257"/>
      <c r="D3" s="257"/>
      <c r="E3" s="257"/>
      <c r="F3" s="257"/>
    </row>
    <row r="4" spans="1:16" ht="26.25">
      <c r="A4" s="258" t="str">
        <f>ALBATROS!A4</f>
        <v>3° FECHA DEL RANKING</v>
      </c>
      <c r="B4" s="258"/>
      <c r="C4" s="258"/>
      <c r="D4" s="258"/>
      <c r="E4" s="258"/>
      <c r="F4" s="258"/>
    </row>
    <row r="5" spans="1:16" ht="19.5">
      <c r="A5" s="259" t="s">
        <v>14</v>
      </c>
      <c r="B5" s="259"/>
      <c r="C5" s="259"/>
      <c r="D5" s="259"/>
      <c r="E5" s="259"/>
      <c r="F5" s="259"/>
    </row>
    <row r="6" spans="1:16" ht="19.5">
      <c r="A6" s="255" t="str">
        <f>JUV!A6</f>
        <v>MARTES 27 DE FEBRERO DE 2024</v>
      </c>
      <c r="B6" s="255"/>
      <c r="C6" s="255"/>
      <c r="D6" s="255"/>
      <c r="E6" s="255"/>
      <c r="F6" s="25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66" t="s">
        <v>42</v>
      </c>
      <c r="B8" s="267"/>
      <c r="C8" s="267"/>
      <c r="D8" s="267"/>
      <c r="E8" s="267"/>
      <c r="F8" s="268"/>
      <c r="G8" s="72"/>
    </row>
    <row r="9" spans="1:16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16" ht="20.25" thickBot="1">
      <c r="A10" s="103" t="s">
        <v>152</v>
      </c>
      <c r="B10" s="31" t="s">
        <v>153</v>
      </c>
      <c r="C10" s="32">
        <v>42587</v>
      </c>
      <c r="D10" s="54">
        <v>5</v>
      </c>
      <c r="E10" s="196">
        <v>38</v>
      </c>
      <c r="F10" s="92">
        <f t="shared" ref="F10:F20" si="0">(E10-D10)</f>
        <v>33</v>
      </c>
      <c r="G10" s="63" t="s">
        <v>26</v>
      </c>
      <c r="H10" s="22"/>
    </row>
    <row r="11" spans="1:16" ht="20.25" thickBot="1">
      <c r="A11" s="103" t="s">
        <v>158</v>
      </c>
      <c r="B11" s="31" t="s">
        <v>78</v>
      </c>
      <c r="C11" s="32">
        <v>42060</v>
      </c>
      <c r="D11" s="54">
        <v>14</v>
      </c>
      <c r="E11" s="196">
        <v>43</v>
      </c>
      <c r="F11" s="92">
        <f t="shared" si="0"/>
        <v>29</v>
      </c>
      <c r="G11" s="63" t="s">
        <v>27</v>
      </c>
      <c r="H11" s="22"/>
    </row>
    <row r="12" spans="1:16" ht="19.5">
      <c r="A12" s="103" t="s">
        <v>160</v>
      </c>
      <c r="B12" s="31" t="s">
        <v>47</v>
      </c>
      <c r="C12" s="32">
        <v>42217</v>
      </c>
      <c r="D12" s="54">
        <v>0</v>
      </c>
      <c r="E12" s="18">
        <v>45</v>
      </c>
      <c r="F12" s="92">
        <f t="shared" si="0"/>
        <v>45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9.5">
      <c r="A13" s="103" t="s">
        <v>155</v>
      </c>
      <c r="B13" s="31" t="s">
        <v>78</v>
      </c>
      <c r="C13" s="32">
        <v>42258</v>
      </c>
      <c r="D13" s="54">
        <v>13</v>
      </c>
      <c r="E13" s="18">
        <v>47</v>
      </c>
      <c r="F13" s="92">
        <f t="shared" si="0"/>
        <v>34</v>
      </c>
      <c r="G13" s="59"/>
      <c r="H13" s="22"/>
    </row>
    <row r="14" spans="1:16" ht="20.25" thickBot="1">
      <c r="A14" s="103" t="s">
        <v>157</v>
      </c>
      <c r="B14" s="31" t="s">
        <v>45</v>
      </c>
      <c r="C14" s="32">
        <v>42038</v>
      </c>
      <c r="D14" s="54">
        <v>0</v>
      </c>
      <c r="E14" s="18">
        <v>47</v>
      </c>
      <c r="F14" s="92">
        <f t="shared" si="0"/>
        <v>47</v>
      </c>
      <c r="H14" s="22"/>
    </row>
    <row r="15" spans="1:16" ht="20.25" thickBot="1">
      <c r="A15" s="103" t="s">
        <v>58</v>
      </c>
      <c r="B15" s="31" t="s">
        <v>53</v>
      </c>
      <c r="C15" s="32">
        <v>42138</v>
      </c>
      <c r="D15" s="54">
        <v>19</v>
      </c>
      <c r="E15" s="18">
        <v>49</v>
      </c>
      <c r="F15" s="197">
        <f t="shared" si="0"/>
        <v>30</v>
      </c>
      <c r="G15" s="61" t="s">
        <v>17</v>
      </c>
      <c r="H15" s="22"/>
    </row>
    <row r="16" spans="1:16" ht="19.5">
      <c r="A16" s="103" t="s">
        <v>154</v>
      </c>
      <c r="B16" s="31" t="s">
        <v>47</v>
      </c>
      <c r="C16" s="32">
        <v>42696</v>
      </c>
      <c r="D16" s="54">
        <v>0</v>
      </c>
      <c r="E16" s="18">
        <v>53</v>
      </c>
      <c r="F16" s="92">
        <f t="shared" si="0"/>
        <v>53</v>
      </c>
      <c r="H16" s="22"/>
    </row>
    <row r="17" spans="1:8" ht="19.5">
      <c r="A17" s="103" t="s">
        <v>173</v>
      </c>
      <c r="B17" s="31" t="s">
        <v>47</v>
      </c>
      <c r="C17" s="32">
        <v>42608</v>
      </c>
      <c r="D17" s="54">
        <v>0</v>
      </c>
      <c r="E17" s="18">
        <v>55</v>
      </c>
      <c r="F17" s="92">
        <f t="shared" si="0"/>
        <v>55</v>
      </c>
      <c r="H17" s="22"/>
    </row>
    <row r="18" spans="1:8" ht="19.5">
      <c r="A18" s="103" t="s">
        <v>156</v>
      </c>
      <c r="B18" s="31" t="s">
        <v>48</v>
      </c>
      <c r="C18" s="32">
        <v>42271</v>
      </c>
      <c r="D18" s="54">
        <v>0</v>
      </c>
      <c r="E18" s="18">
        <v>56</v>
      </c>
      <c r="F18" s="92">
        <f t="shared" si="0"/>
        <v>56</v>
      </c>
      <c r="H18" s="22"/>
    </row>
    <row r="19" spans="1:8" ht="19.5">
      <c r="A19" s="103" t="s">
        <v>159</v>
      </c>
      <c r="B19" s="31" t="s">
        <v>45</v>
      </c>
      <c r="C19" s="32">
        <v>42408</v>
      </c>
      <c r="D19" s="54">
        <v>0</v>
      </c>
      <c r="E19" s="18">
        <v>61</v>
      </c>
      <c r="F19" s="92">
        <f t="shared" si="0"/>
        <v>61</v>
      </c>
    </row>
    <row r="20" spans="1:8" ht="19.5">
      <c r="A20" s="103" t="s">
        <v>161</v>
      </c>
      <c r="B20" s="31" t="s">
        <v>46</v>
      </c>
      <c r="C20" s="32">
        <v>42623</v>
      </c>
      <c r="D20" s="54">
        <v>0</v>
      </c>
      <c r="E20" s="18">
        <v>62</v>
      </c>
      <c r="F20" s="92">
        <f t="shared" si="0"/>
        <v>62</v>
      </c>
    </row>
    <row r="21" spans="1:8" ht="19.5" thickBot="1">
      <c r="A21" s="126"/>
      <c r="B21" s="127"/>
      <c r="C21" s="128"/>
      <c r="D21" s="127"/>
      <c r="E21" s="1"/>
      <c r="F21" s="1"/>
    </row>
    <row r="22" spans="1:8" ht="20.25" thickBot="1">
      <c r="A22" s="277" t="s">
        <v>43</v>
      </c>
      <c r="B22" s="278"/>
      <c r="C22" s="278"/>
      <c r="D22" s="278"/>
      <c r="E22" s="278"/>
      <c r="F22" s="279"/>
      <c r="G22" s="72"/>
    </row>
    <row r="23" spans="1:8" ht="20.25" thickBot="1">
      <c r="A23" s="73" t="s">
        <v>0</v>
      </c>
      <c r="B23" s="74" t="s">
        <v>9</v>
      </c>
      <c r="C23" s="74" t="s">
        <v>21</v>
      </c>
      <c r="D23" s="75" t="s">
        <v>1</v>
      </c>
      <c r="E23" s="76" t="s">
        <v>4</v>
      </c>
      <c r="F23" s="76" t="s">
        <v>5</v>
      </c>
      <c r="G23" s="72"/>
    </row>
    <row r="24" spans="1:8" ht="20.25" thickBot="1">
      <c r="A24" s="103" t="s">
        <v>163</v>
      </c>
      <c r="B24" s="31" t="s">
        <v>47</v>
      </c>
      <c r="C24" s="32">
        <v>42208</v>
      </c>
      <c r="D24" s="54">
        <v>11</v>
      </c>
      <c r="E24" s="196">
        <v>62</v>
      </c>
      <c r="F24" s="92">
        <f>(E24-D24)</f>
        <v>51</v>
      </c>
      <c r="G24" s="78" t="s">
        <v>26</v>
      </c>
    </row>
    <row r="25" spans="1:8" ht="20.25" thickBot="1">
      <c r="A25" s="103" t="s">
        <v>164</v>
      </c>
      <c r="B25" s="31" t="s">
        <v>47</v>
      </c>
      <c r="C25" s="32">
        <v>42670</v>
      </c>
      <c r="D25" s="54">
        <v>0</v>
      </c>
      <c r="E25" s="196">
        <v>69</v>
      </c>
      <c r="F25" s="92">
        <f>(E25-D25)</f>
        <v>69</v>
      </c>
      <c r="G25" s="78" t="s">
        <v>27</v>
      </c>
    </row>
    <row r="26" spans="1:8" ht="20.25" thickBot="1">
      <c r="A26" s="189" t="s">
        <v>162</v>
      </c>
      <c r="B26" s="190" t="s">
        <v>48</v>
      </c>
      <c r="C26" s="191">
        <v>42446</v>
      </c>
      <c r="D26" s="192">
        <v>0</v>
      </c>
      <c r="E26" s="193">
        <v>79</v>
      </c>
      <c r="F26" s="195">
        <f>(E26-D26)</f>
        <v>79</v>
      </c>
      <c r="G26" s="78" t="s">
        <v>17</v>
      </c>
    </row>
  </sheetData>
  <sortState xmlns:xlrd2="http://schemas.microsoft.com/office/spreadsheetml/2017/richdata2" ref="A10:F20">
    <sortCondition ref="E10:E20"/>
  </sortState>
  <mergeCells count="8">
    <mergeCell ref="A6:F6"/>
    <mergeCell ref="A8:F8"/>
    <mergeCell ref="A22:F22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56" t="str">
        <f>JUV!A1</f>
        <v>CLUB MAR DEL PLATA S.A.</v>
      </c>
      <c r="B1" s="256"/>
      <c r="C1" s="256"/>
      <c r="D1" s="256"/>
      <c r="E1" s="256"/>
      <c r="F1" s="256"/>
    </row>
    <row r="2" spans="1:16" ht="23.25">
      <c r="A2" s="261" t="str">
        <f>JUV!A2</f>
        <v>Golf Los Acantilados</v>
      </c>
      <c r="B2" s="261"/>
      <c r="C2" s="261"/>
      <c r="D2" s="261"/>
      <c r="E2" s="261"/>
      <c r="F2" s="261"/>
    </row>
    <row r="3" spans="1:16" ht="19.5">
      <c r="A3" s="257" t="s">
        <v>7</v>
      </c>
      <c r="B3" s="257"/>
      <c r="C3" s="257"/>
      <c r="D3" s="257"/>
      <c r="E3" s="257"/>
      <c r="F3" s="257"/>
    </row>
    <row r="4" spans="1:16" ht="26.25">
      <c r="A4" s="258" t="str">
        <f>ALBATROS!A4</f>
        <v>3° FECHA DEL RANKING</v>
      </c>
      <c r="B4" s="258"/>
      <c r="C4" s="258"/>
      <c r="D4" s="258"/>
      <c r="E4" s="258"/>
      <c r="F4" s="258"/>
    </row>
    <row r="5" spans="1:16" ht="19.5">
      <c r="A5" s="259" t="s">
        <v>14</v>
      </c>
      <c r="B5" s="259"/>
      <c r="C5" s="259"/>
      <c r="D5" s="259"/>
      <c r="E5" s="259"/>
      <c r="F5" s="259"/>
    </row>
    <row r="6" spans="1:16" ht="19.5">
      <c r="A6" s="255" t="str">
        <f>JUV!A6</f>
        <v>MARTES 27 DE FEBRERO DE 2024</v>
      </c>
      <c r="B6" s="255"/>
      <c r="C6" s="255"/>
      <c r="D6" s="255"/>
      <c r="E6" s="255"/>
      <c r="F6" s="25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80" t="s">
        <v>25</v>
      </c>
      <c r="B8" s="281"/>
      <c r="C8" s="281"/>
      <c r="D8" s="281"/>
      <c r="E8" s="281"/>
      <c r="F8" s="282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103" t="s">
        <v>165</v>
      </c>
      <c r="B10" s="31" t="s">
        <v>50</v>
      </c>
      <c r="C10" s="32">
        <v>40429</v>
      </c>
      <c r="D10" s="54">
        <v>25</v>
      </c>
      <c r="E10" s="18">
        <v>63</v>
      </c>
      <c r="F10" s="92">
        <f t="shared" ref="F10" si="0">(E10-D10)</f>
        <v>38</v>
      </c>
      <c r="G10" s="61" t="s">
        <v>26</v>
      </c>
      <c r="J10" s="49"/>
      <c r="K10" s="49"/>
      <c r="L10" s="49"/>
      <c r="M10" s="49"/>
    </row>
    <row r="11" spans="1:16">
      <c r="F11" s="1"/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</sheetData>
  <sortState xmlns:xlrd2="http://schemas.microsoft.com/office/spreadsheetml/2017/richdata2" ref="A10:F10">
    <sortCondition ref="E1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83" t="str">
        <f>PROMOCIONALES!A1</f>
        <v>CLUB MAR DEL PLATA S.A.</v>
      </c>
      <c r="B1" s="283"/>
      <c r="C1" s="283"/>
    </row>
    <row r="2" spans="1:4" ht="23.25">
      <c r="A2" s="261" t="str">
        <f>JUV!A2</f>
        <v>Golf Los Acantilados</v>
      </c>
      <c r="B2" s="261"/>
      <c r="C2" s="261"/>
    </row>
    <row r="3" spans="1:4">
      <c r="A3" s="284" t="s">
        <v>7</v>
      </c>
      <c r="B3" s="284"/>
      <c r="C3" s="284"/>
    </row>
    <row r="4" spans="1:4" ht="26.25">
      <c r="A4" s="258" t="str">
        <f>PROMOCIONALES!A4</f>
        <v>3° FECHA DEL RANKING</v>
      </c>
      <c r="B4" s="258"/>
      <c r="C4" s="258"/>
    </row>
    <row r="5" spans="1:4" ht="19.5">
      <c r="A5" s="259" t="s">
        <v>19</v>
      </c>
      <c r="B5" s="259"/>
      <c r="C5" s="259"/>
    </row>
    <row r="6" spans="1:4" ht="19.5">
      <c r="A6" s="255" t="str">
        <f>JUV!A6</f>
        <v>MARTES 27 DE FEBRERO DE 2024</v>
      </c>
      <c r="B6" s="255"/>
      <c r="C6" s="255"/>
    </row>
    <row r="7" spans="1:4" ht="20.25" thickBot="1">
      <c r="A7" s="6"/>
      <c r="B7" s="6"/>
      <c r="C7" s="6"/>
    </row>
    <row r="8" spans="1:4" ht="20.25" thickBot="1">
      <c r="A8" s="280" t="s">
        <v>13</v>
      </c>
      <c r="B8" s="281"/>
      <c r="C8" s="282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174</v>
      </c>
      <c r="B10" s="82" t="s">
        <v>46</v>
      </c>
      <c r="C10" s="118">
        <v>26</v>
      </c>
      <c r="D10" s="21" t="s">
        <v>20</v>
      </c>
    </row>
    <row r="11" spans="1:4" ht="18.95" customHeight="1" thickBot="1">
      <c r="A11" s="33" t="s">
        <v>167</v>
      </c>
      <c r="B11" s="82" t="s">
        <v>48</v>
      </c>
      <c r="C11" s="118">
        <v>27</v>
      </c>
      <c r="D11" s="21" t="s">
        <v>20</v>
      </c>
    </row>
    <row r="12" spans="1:4" ht="18.95" customHeight="1" thickBot="1">
      <c r="A12" s="33" t="s">
        <v>168</v>
      </c>
      <c r="B12" s="82" t="s">
        <v>48</v>
      </c>
      <c r="C12" s="118">
        <v>29</v>
      </c>
      <c r="D12" s="21" t="s">
        <v>20</v>
      </c>
    </row>
    <row r="13" spans="1:4" ht="18.95" customHeight="1" thickBot="1">
      <c r="A13" s="33" t="s">
        <v>166</v>
      </c>
      <c r="B13" s="82" t="s">
        <v>48</v>
      </c>
      <c r="C13" s="118">
        <v>30</v>
      </c>
      <c r="D13" s="21" t="s">
        <v>20</v>
      </c>
    </row>
    <row r="14" spans="1:4" ht="18.95" customHeight="1" thickBot="1">
      <c r="A14" s="33" t="s">
        <v>169</v>
      </c>
      <c r="B14" s="82" t="s">
        <v>47</v>
      </c>
      <c r="C14" s="118">
        <v>30</v>
      </c>
      <c r="D14" s="21" t="s">
        <v>20</v>
      </c>
    </row>
    <row r="15" spans="1:4" ht="18.95" customHeight="1" thickBot="1">
      <c r="A15" s="33" t="s">
        <v>172</v>
      </c>
      <c r="B15" s="82" t="s">
        <v>45</v>
      </c>
      <c r="C15" s="118">
        <v>37</v>
      </c>
      <c r="D15" s="21" t="s">
        <v>20</v>
      </c>
    </row>
    <row r="16" spans="1:4" ht="18.95" customHeight="1" thickBot="1">
      <c r="A16" s="33" t="s">
        <v>170</v>
      </c>
      <c r="B16" s="82" t="s">
        <v>45</v>
      </c>
      <c r="C16" s="118">
        <v>47</v>
      </c>
      <c r="D16" s="21" t="s">
        <v>20</v>
      </c>
    </row>
    <row r="17" spans="1:4" ht="18.95" customHeight="1" thickBot="1">
      <c r="A17" s="326" t="s">
        <v>171</v>
      </c>
      <c r="B17" s="232" t="s">
        <v>45</v>
      </c>
      <c r="C17" s="233" t="s">
        <v>10</v>
      </c>
      <c r="D17" s="21" t="s">
        <v>20</v>
      </c>
    </row>
    <row r="18" spans="1:4" ht="18.95" customHeight="1">
      <c r="B18" s="1"/>
    </row>
    <row r="19" spans="1:4" ht="19.5" thickBot="1"/>
    <row r="20" spans="1:4" ht="20.25" thickBot="1">
      <c r="A20" s="280" t="s">
        <v>32</v>
      </c>
      <c r="B20" s="281"/>
      <c r="C20" s="282"/>
    </row>
    <row r="21" spans="1:4" ht="20.25" thickBot="1">
      <c r="A21" s="4" t="s">
        <v>0</v>
      </c>
      <c r="B21" s="4" t="s">
        <v>9</v>
      </c>
      <c r="C21" s="4" t="s">
        <v>8</v>
      </c>
      <c r="D21" s="109"/>
    </row>
    <row r="22" spans="1:4" ht="18.75" customHeight="1" thickBot="1">
      <c r="A22" s="33" t="s">
        <v>59</v>
      </c>
      <c r="B22" s="82" t="s">
        <v>45</v>
      </c>
      <c r="C22" s="118">
        <v>25</v>
      </c>
      <c r="D22" s="21" t="s">
        <v>20</v>
      </c>
    </row>
  </sheetData>
  <sortState xmlns:xlrd2="http://schemas.microsoft.com/office/spreadsheetml/2017/richdata2" ref="A10:C17">
    <sortCondition ref="C10:C17"/>
  </sortState>
  <mergeCells count="8">
    <mergeCell ref="A20:C20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91" t="str">
        <f>JUV!A1</f>
        <v>CLUB MAR DEL PLATA S.A.</v>
      </c>
      <c r="B1" s="291"/>
      <c r="C1" s="291"/>
      <c r="D1" s="291"/>
      <c r="E1" s="291"/>
      <c r="F1" s="291"/>
      <c r="G1" s="291"/>
      <c r="H1" s="291"/>
      <c r="I1" s="10"/>
      <c r="J1" s="34"/>
    </row>
    <row r="2" spans="1:10">
      <c r="A2" s="292" t="str">
        <f>JUV!A2</f>
        <v>Golf Los Acantilados</v>
      </c>
      <c r="B2" s="292"/>
      <c r="C2" s="292"/>
      <c r="D2" s="292"/>
      <c r="E2" s="292"/>
      <c r="F2" s="292"/>
      <c r="G2" s="292"/>
      <c r="H2" s="292"/>
      <c r="I2" s="10"/>
      <c r="J2" s="34"/>
    </row>
    <row r="3" spans="1:10">
      <c r="A3" s="293" t="s">
        <v>7</v>
      </c>
      <c r="B3" s="293"/>
      <c r="C3" s="293"/>
      <c r="D3" s="293"/>
      <c r="E3" s="293"/>
      <c r="F3" s="293"/>
      <c r="G3" s="293"/>
      <c r="H3" s="293"/>
      <c r="I3" s="10"/>
      <c r="J3" s="34"/>
    </row>
    <row r="4" spans="1:10">
      <c r="A4" s="294" t="s">
        <v>11</v>
      </c>
      <c r="B4" s="294"/>
      <c r="C4" s="294"/>
      <c r="D4" s="294"/>
      <c r="E4" s="294"/>
      <c r="F4" s="294"/>
      <c r="G4" s="294"/>
      <c r="H4" s="294"/>
      <c r="I4" s="10"/>
      <c r="J4" s="34"/>
    </row>
    <row r="5" spans="1:10">
      <c r="A5" s="291" t="str">
        <f>JUV!A5</f>
        <v>DOS VUELTAS DE 9 HOYOS MEDAL PLAY</v>
      </c>
      <c r="B5" s="291"/>
      <c r="C5" s="291"/>
      <c r="D5" s="291"/>
      <c r="E5" s="291"/>
      <c r="F5" s="291"/>
      <c r="G5" s="291"/>
      <c r="H5" s="291"/>
      <c r="I5" s="10"/>
      <c r="J5" s="34"/>
    </row>
    <row r="6" spans="1:10" ht="20.25" thickBot="1">
      <c r="A6" s="291" t="str">
        <f>JUV!A6</f>
        <v>MARTES 27 DE FEBRERO DE 2024</v>
      </c>
      <c r="B6" s="291"/>
      <c r="C6" s="291"/>
      <c r="D6" s="291"/>
      <c r="E6" s="291"/>
      <c r="F6" s="291"/>
      <c r="G6" s="291"/>
      <c r="H6" s="291"/>
      <c r="I6" s="10"/>
      <c r="J6" s="34"/>
    </row>
    <row r="7" spans="1:10" ht="20.25" hidden="1" thickBot="1">
      <c r="A7" s="285" t="str">
        <f>JUV!A20</f>
        <v>DAMAS JUVENILES (Clases 99- 00- 01- 02 - 03 - 04 y 05)</v>
      </c>
      <c r="B7" s="286"/>
      <c r="C7" s="286"/>
      <c r="D7" s="286"/>
      <c r="E7" s="286"/>
      <c r="F7" s="286"/>
      <c r="G7" s="286"/>
      <c r="H7" s="287"/>
      <c r="I7" s="10"/>
      <c r="J7" s="34"/>
    </row>
    <row r="8" spans="1:10" ht="20.25" hidden="1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hidden="1" customHeight="1" thickBot="1">
      <c r="A9" s="14">
        <f>JUV!A22</f>
        <v>0</v>
      </c>
      <c r="B9" s="19">
        <f>JUV!B22</f>
        <v>0</v>
      </c>
      <c r="C9" s="25">
        <f>JUV!C22</f>
        <v>0</v>
      </c>
      <c r="D9" s="20">
        <f>JUV!D22</f>
        <v>0</v>
      </c>
      <c r="E9" s="20">
        <f>JUV!E22</f>
        <v>0</v>
      </c>
      <c r="F9" s="20">
        <f>JUV!F22</f>
        <v>0</v>
      </c>
      <c r="G9" s="20">
        <f>JUV!G22</f>
        <v>0</v>
      </c>
      <c r="H9" s="28" t="s">
        <v>10</v>
      </c>
      <c r="I9" s="11" t="s">
        <v>15</v>
      </c>
      <c r="J9" s="34"/>
    </row>
    <row r="10" spans="1:10" ht="20.100000000000001" hidden="1" customHeight="1" thickBot="1">
      <c r="A10" s="14">
        <f>JUV!A23</f>
        <v>0</v>
      </c>
      <c r="B10" s="19">
        <f>JUV!B23</f>
        <v>0</v>
      </c>
      <c r="C10" s="25">
        <f>JUV!C23</f>
        <v>0</v>
      </c>
      <c r="D10" s="20">
        <f>JUV!D23</f>
        <v>0</v>
      </c>
      <c r="E10" s="20">
        <f>JUV!E23</f>
        <v>0</v>
      </c>
      <c r="F10" s="20">
        <f>JUV!F23</f>
        <v>0</v>
      </c>
      <c r="G10" s="20">
        <f>JUV!G23</f>
        <v>0</v>
      </c>
      <c r="H10" s="28" t="s">
        <v>10</v>
      </c>
      <c r="I10" s="11" t="s">
        <v>16</v>
      </c>
      <c r="J10" s="34"/>
    </row>
    <row r="11" spans="1:10" ht="18.75" hidden="1" customHeight="1" thickBot="1">
      <c r="A11" s="14"/>
      <c r="B11" s="19"/>
      <c r="C11" s="25"/>
      <c r="D11" s="20"/>
      <c r="E11" s="20"/>
      <c r="F11" s="20"/>
      <c r="G11" s="20">
        <f>JUV!G24</f>
        <v>0</v>
      </c>
      <c r="H11" s="28">
        <f>SUM(G11-D11)</f>
        <v>0</v>
      </c>
      <c r="I11" s="11" t="s">
        <v>17</v>
      </c>
      <c r="J11" s="34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20">
        <f>JUV!G25</f>
        <v>0</v>
      </c>
      <c r="H12" s="28">
        <f>SUM(G12-D12)</f>
        <v>0</v>
      </c>
      <c r="I12" s="11" t="s">
        <v>18</v>
      </c>
      <c r="J12" s="34"/>
    </row>
    <row r="13" spans="1:10" ht="20.25" hidden="1" thickBot="1">
      <c r="A13" s="285" t="str">
        <f>JUV!A8</f>
        <v>CABALLEROS JUVENILES (Clases 99- 00- 01- 02 - 03 - 04 y 05)</v>
      </c>
      <c r="B13" s="286"/>
      <c r="C13" s="286"/>
      <c r="D13" s="286"/>
      <c r="E13" s="286"/>
      <c r="F13" s="286"/>
      <c r="G13" s="286"/>
      <c r="H13" s="287"/>
      <c r="I13" s="1"/>
      <c r="J13" s="34"/>
    </row>
    <row r="14" spans="1:10" ht="20.25" hidden="1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hidden="1" customHeight="1" thickBot="1">
      <c r="A15" s="14">
        <f>JUV!A10</f>
        <v>0</v>
      </c>
      <c r="B15" s="19">
        <f>JUV!B10</f>
        <v>0</v>
      </c>
      <c r="C15" s="25">
        <f>JUV!C10</f>
        <v>0</v>
      </c>
      <c r="D15" s="20">
        <f>JUV!D10</f>
        <v>0</v>
      </c>
      <c r="E15" s="20">
        <f>JUV!E10</f>
        <v>0</v>
      </c>
      <c r="F15" s="20">
        <f>JUV!F10</f>
        <v>0</v>
      </c>
      <c r="G15" s="20">
        <f>JUV!G10</f>
        <v>0</v>
      </c>
      <c r="H15" s="28" t="s">
        <v>10</v>
      </c>
      <c r="I15" s="11" t="s">
        <v>15</v>
      </c>
      <c r="J15" s="34"/>
    </row>
    <row r="16" spans="1:10" ht="20.100000000000001" hidden="1" customHeight="1" thickBot="1">
      <c r="A16" s="14">
        <f>JUV!A11</f>
        <v>0</v>
      </c>
      <c r="B16" s="19">
        <f>JUV!B11</f>
        <v>0</v>
      </c>
      <c r="C16" s="25">
        <f>JUV!C11</f>
        <v>0</v>
      </c>
      <c r="D16" s="20">
        <f>JUV!D11</f>
        <v>0</v>
      </c>
      <c r="E16" s="20">
        <f>JUV!E11</f>
        <v>0</v>
      </c>
      <c r="F16" s="20">
        <f>JUV!F11</f>
        <v>0</v>
      </c>
      <c r="G16" s="20">
        <f>JUV!G11</f>
        <v>0</v>
      </c>
      <c r="H16" s="28">
        <f>SUM(G16-D16)</f>
        <v>0</v>
      </c>
      <c r="I16" s="11" t="s">
        <v>16</v>
      </c>
      <c r="J16" s="34"/>
    </row>
    <row r="17" spans="1:10" ht="18.75" hidden="1" customHeight="1" thickBot="1">
      <c r="A17" s="14"/>
      <c r="B17" s="19"/>
      <c r="C17" s="25"/>
      <c r="D17" s="20"/>
      <c r="E17" s="20"/>
      <c r="F17" s="20"/>
      <c r="G17" s="20">
        <f>SUM(E17:F17)</f>
        <v>0</v>
      </c>
      <c r="H17" s="28">
        <f>SUM(G17-D17)</f>
        <v>0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JUV!G31</f>
        <v>0</v>
      </c>
      <c r="H18" s="28">
        <f>SUM(G18-D18)</f>
        <v>0</v>
      </c>
      <c r="I18" s="11" t="s">
        <v>18</v>
      </c>
      <c r="J18" s="34"/>
    </row>
    <row r="19" spans="1:10" ht="20.25" thickBot="1">
      <c r="A19" s="285" t="str">
        <f>'M 18'!A35:H35</f>
        <v>DAMAS MENORES (Clases 06 - 07 - 08)</v>
      </c>
      <c r="B19" s="286"/>
      <c r="C19" s="286"/>
      <c r="D19" s="286"/>
      <c r="E19" s="286"/>
      <c r="F19" s="286"/>
      <c r="G19" s="286"/>
      <c r="H19" s="287"/>
      <c r="I19" s="1"/>
      <c r="J19" s="34"/>
    </row>
    <row r="20" spans="1:10" ht="20.25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customHeight="1" thickBot="1">
      <c r="A21" s="14" t="str">
        <f>'M 18'!A37</f>
        <v>OLIVERI ANGELINA</v>
      </c>
      <c r="B21" s="19" t="str">
        <f>'M 18'!B37</f>
        <v>SPGC</v>
      </c>
      <c r="C21" s="25">
        <f>'M 18'!C37</f>
        <v>38821</v>
      </c>
      <c r="D21" s="20">
        <f>'M 18'!D37</f>
        <v>2</v>
      </c>
      <c r="E21" s="20">
        <f>'M 18'!E37</f>
        <v>35</v>
      </c>
      <c r="F21" s="20">
        <f>'M 18'!F37</f>
        <v>37</v>
      </c>
      <c r="G21" s="20">
        <f t="shared" ref="G21:G22" si="0">SUM(E21:F21)</f>
        <v>72</v>
      </c>
      <c r="H21" s="28" t="s">
        <v>10</v>
      </c>
      <c r="I21" s="11" t="s">
        <v>15</v>
      </c>
      <c r="J21" s="34" t="s">
        <v>193</v>
      </c>
    </row>
    <row r="22" spans="1:10" ht="20.100000000000001" customHeight="1" thickBot="1">
      <c r="A22" s="14" t="str">
        <f>'M 18'!A38</f>
        <v>MARTIN IARA</v>
      </c>
      <c r="B22" s="19" t="str">
        <f>'M 18'!B38</f>
        <v>CMDP</v>
      </c>
      <c r="C22" s="25">
        <f>'M 18'!C38</f>
        <v>38873</v>
      </c>
      <c r="D22" s="20">
        <f>'M 18'!D38</f>
        <v>0</v>
      </c>
      <c r="E22" s="20">
        <f>'M 18'!E38</f>
        <v>38</v>
      </c>
      <c r="F22" s="20">
        <f>'M 18'!F38</f>
        <v>38</v>
      </c>
      <c r="G22" s="20">
        <f t="shared" si="0"/>
        <v>76</v>
      </c>
      <c r="H22" s="28" t="s">
        <v>10</v>
      </c>
      <c r="I22" s="11" t="s">
        <v>16</v>
      </c>
      <c r="J22" s="34" t="s">
        <v>193</v>
      </c>
    </row>
    <row r="23" spans="1:10" ht="18.75" customHeight="1" thickBot="1">
      <c r="A23" s="14" t="s">
        <v>51</v>
      </c>
      <c r="B23" s="19" t="s">
        <v>45</v>
      </c>
      <c r="C23" s="25">
        <v>38885</v>
      </c>
      <c r="D23" s="20">
        <v>8</v>
      </c>
      <c r="E23" s="20">
        <v>39</v>
      </c>
      <c r="F23" s="20">
        <v>40</v>
      </c>
      <c r="G23" s="20">
        <f>SUM(E23:F23)</f>
        <v>79</v>
      </c>
      <c r="H23" s="28">
        <f>SUM(G23-D23)</f>
        <v>71</v>
      </c>
      <c r="I23" s="11" t="s">
        <v>17</v>
      </c>
      <c r="J23" s="34" t="s">
        <v>193</v>
      </c>
    </row>
    <row r="24" spans="1:10" ht="20.100000000000001" customHeight="1" thickBot="1">
      <c r="A24" s="14" t="s">
        <v>95</v>
      </c>
      <c r="B24" s="19" t="s">
        <v>46</v>
      </c>
      <c r="C24" s="25">
        <v>39177</v>
      </c>
      <c r="D24" s="20">
        <v>16</v>
      </c>
      <c r="E24" s="20">
        <v>44</v>
      </c>
      <c r="F24" s="20">
        <v>44</v>
      </c>
      <c r="G24" s="20">
        <f>SUM(E24:F24)</f>
        <v>88</v>
      </c>
      <c r="H24" s="28">
        <f>SUM(G24-D24)</f>
        <v>72</v>
      </c>
      <c r="I24" s="11" t="s">
        <v>18</v>
      </c>
      <c r="J24" s="34" t="s">
        <v>193</v>
      </c>
    </row>
    <row r="25" spans="1:10" ht="20.25" thickBot="1">
      <c r="A25" s="285" t="str">
        <f>'M 18'!A8</f>
        <v>CABALLEROS JUVENILES Y MENORES (Clases 06 - 07 - 08)</v>
      </c>
      <c r="B25" s="286"/>
      <c r="C25" s="286"/>
      <c r="D25" s="286"/>
      <c r="E25" s="286"/>
      <c r="F25" s="286"/>
      <c r="G25" s="286"/>
      <c r="H25" s="287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GOTI JULIO</v>
      </c>
      <c r="B27" s="19" t="str">
        <f>'M 18'!B10</f>
        <v>TGC</v>
      </c>
      <c r="C27" s="25">
        <f>'M 18'!C10</f>
        <v>38874</v>
      </c>
      <c r="D27" s="20">
        <f>'M 18'!D10</f>
        <v>-1</v>
      </c>
      <c r="E27" s="20">
        <f>'M 18'!E10</f>
        <v>38</v>
      </c>
      <c r="F27" s="20">
        <f>'M 18'!F10</f>
        <v>33</v>
      </c>
      <c r="G27" s="20">
        <f>'M 18'!G10</f>
        <v>71</v>
      </c>
      <c r="H27" s="28" t="s">
        <v>10</v>
      </c>
      <c r="I27" s="11" t="s">
        <v>15</v>
      </c>
      <c r="J27" s="34" t="s">
        <v>193</v>
      </c>
    </row>
    <row r="28" spans="1:10" ht="20.100000000000001" customHeight="1" thickBot="1">
      <c r="A28" s="14" t="str">
        <f>'M 18'!A11</f>
        <v>GUIDO FELIPE BENJAMIN</v>
      </c>
      <c r="B28" s="19" t="str">
        <f>'M 18'!B11</f>
        <v>SPGC</v>
      </c>
      <c r="C28" s="25">
        <f>'M 18'!C11</f>
        <v>38656</v>
      </c>
      <c r="D28" s="20">
        <f>'M 18'!D11</f>
        <v>2</v>
      </c>
      <c r="E28" s="20">
        <f>'M 18'!E11</f>
        <v>39</v>
      </c>
      <c r="F28" s="20">
        <f>'M 18'!F11</f>
        <v>35</v>
      </c>
      <c r="G28" s="20">
        <f>'M 18'!G11</f>
        <v>74</v>
      </c>
      <c r="H28" s="28" t="s">
        <v>10</v>
      </c>
      <c r="I28" s="11" t="s">
        <v>16</v>
      </c>
      <c r="J28" s="34" t="s">
        <v>193</v>
      </c>
    </row>
    <row r="29" spans="1:10" ht="18.75" customHeight="1" thickBot="1">
      <c r="A29" s="14" t="s">
        <v>86</v>
      </c>
      <c r="B29" s="19" t="s">
        <v>50</v>
      </c>
      <c r="C29" s="25">
        <v>39442</v>
      </c>
      <c r="D29" s="20">
        <v>22</v>
      </c>
      <c r="E29" s="20">
        <v>49</v>
      </c>
      <c r="F29" s="20">
        <v>47</v>
      </c>
      <c r="G29" s="20">
        <f>SUM(E29:F29)</f>
        <v>96</v>
      </c>
      <c r="H29" s="28">
        <f>SUM(G29-D29)</f>
        <v>74</v>
      </c>
      <c r="I29" s="11" t="s">
        <v>17</v>
      </c>
      <c r="J29" s="34" t="s">
        <v>193</v>
      </c>
    </row>
    <row r="30" spans="1:10" ht="20.100000000000001" customHeight="1" thickBot="1">
      <c r="A30" s="14" t="s">
        <v>49</v>
      </c>
      <c r="B30" s="19" t="s">
        <v>47</v>
      </c>
      <c r="C30" s="25">
        <v>39281</v>
      </c>
      <c r="D30" s="20">
        <v>13</v>
      </c>
      <c r="E30" s="20">
        <v>37</v>
      </c>
      <c r="F30" s="20">
        <v>43</v>
      </c>
      <c r="G30" s="20">
        <f>SUM(E30:F30)</f>
        <v>80</v>
      </c>
      <c r="H30" s="28">
        <f>SUM(G30-D30)</f>
        <v>67</v>
      </c>
      <c r="I30" s="11" t="s">
        <v>18</v>
      </c>
      <c r="J30" s="34" t="s">
        <v>193</v>
      </c>
    </row>
    <row r="31" spans="1:10" thickBot="1">
      <c r="A31" s="295" t="str">
        <f>'M 15'!A7:H7</f>
        <v>CABALLEROS MENORES DE 15 AÑOS (Clases 09 y Posteriores)</v>
      </c>
      <c r="B31" s="296"/>
      <c r="C31" s="296"/>
      <c r="D31" s="296"/>
      <c r="E31" s="296"/>
      <c r="F31" s="296"/>
      <c r="G31" s="296"/>
      <c r="H31" s="297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GUERENDIAIN FERMIN</v>
      </c>
      <c r="B33" s="19" t="str">
        <f>'M 15'!B9</f>
        <v>EVTGC</v>
      </c>
      <c r="C33" s="25">
        <f>'M 15'!C9</f>
        <v>40163</v>
      </c>
      <c r="D33" s="20">
        <f>'M 15'!D9</f>
        <v>4</v>
      </c>
      <c r="E33" s="20">
        <f>'M 15'!E9</f>
        <v>36</v>
      </c>
      <c r="F33" s="20">
        <f>'M 15'!F9</f>
        <v>35</v>
      </c>
      <c r="G33" s="20">
        <f>'M 15'!G9</f>
        <v>71</v>
      </c>
      <c r="H33" s="28" t="s">
        <v>10</v>
      </c>
      <c r="I33" s="11" t="s">
        <v>15</v>
      </c>
      <c r="J33" s="34" t="s">
        <v>193</v>
      </c>
    </row>
    <row r="34" spans="1:10" ht="20.100000000000001" customHeight="1" thickBot="1">
      <c r="A34" s="14" t="str">
        <f>'M 15'!A10</f>
        <v>PROBICITO IGNACIO</v>
      </c>
      <c r="B34" s="19" t="str">
        <f>'M 15'!B10</f>
        <v>TGC</v>
      </c>
      <c r="C34" s="25">
        <f>'M 15'!C10</f>
        <v>40413</v>
      </c>
      <c r="D34" s="20">
        <f>'M 15'!D10</f>
        <v>13</v>
      </c>
      <c r="E34" s="20">
        <f>'M 15'!E10</f>
        <v>39</v>
      </c>
      <c r="F34" s="20">
        <f>'M 15'!F10</f>
        <v>41</v>
      </c>
      <c r="G34" s="20">
        <f>'M 15'!G11</f>
        <v>81</v>
      </c>
      <c r="H34" s="28" t="s">
        <v>10</v>
      </c>
      <c r="I34" s="11" t="s">
        <v>16</v>
      </c>
      <c r="J34" s="34" t="s">
        <v>193</v>
      </c>
    </row>
    <row r="35" spans="1:10" ht="18.75" customHeight="1" thickBot="1">
      <c r="A35" s="14" t="s">
        <v>96</v>
      </c>
      <c r="B35" s="19" t="s">
        <v>44</v>
      </c>
      <c r="C35" s="25">
        <v>39867</v>
      </c>
      <c r="D35" s="20">
        <v>13</v>
      </c>
      <c r="E35" s="20">
        <v>45</v>
      </c>
      <c r="F35" s="20">
        <v>36</v>
      </c>
      <c r="G35" s="20">
        <f>SUM(E35:F35)</f>
        <v>81</v>
      </c>
      <c r="H35" s="28">
        <f>SUM(G35-D35)</f>
        <v>68</v>
      </c>
      <c r="I35" s="11" t="s">
        <v>17</v>
      </c>
      <c r="J35" s="34" t="s">
        <v>193</v>
      </c>
    </row>
    <row r="36" spans="1:10" ht="20.100000000000001" customHeight="1" thickBot="1">
      <c r="A36" s="14" t="s">
        <v>102</v>
      </c>
      <c r="B36" s="19" t="s">
        <v>44</v>
      </c>
      <c r="C36" s="25">
        <v>40304</v>
      </c>
      <c r="D36" s="20">
        <v>35</v>
      </c>
      <c r="E36" s="20">
        <v>55</v>
      </c>
      <c r="F36" s="20">
        <v>48</v>
      </c>
      <c r="G36" s="20">
        <f>SUM(E36:F36)</f>
        <v>103</v>
      </c>
      <c r="H36" s="28">
        <f>SUM(G36-D36)</f>
        <v>68</v>
      </c>
      <c r="I36" s="11" t="s">
        <v>18</v>
      </c>
      <c r="J36" s="34" t="s">
        <v>193</v>
      </c>
    </row>
    <row r="37" spans="1:10" ht="20.25" thickBot="1">
      <c r="A37" s="288" t="str">
        <f>'M 13'!A8:H8</f>
        <v>CABALLEROS MENORES DE 13 AÑOS (Clases 2011 y Posterioreres)</v>
      </c>
      <c r="B37" s="289"/>
      <c r="C37" s="289"/>
      <c r="D37" s="289"/>
      <c r="E37" s="289"/>
      <c r="F37" s="289"/>
      <c r="G37" s="289"/>
      <c r="H37" s="290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CICCOLA FRANCESCO</v>
      </c>
      <c r="B39" s="19" t="str">
        <f>'M 13'!B10</f>
        <v>ML</v>
      </c>
      <c r="C39" s="25">
        <f>'M 13'!C10</f>
        <v>41277</v>
      </c>
      <c r="D39" s="20">
        <f>'M 13'!D10</f>
        <v>12</v>
      </c>
      <c r="E39" s="20">
        <f>'M 13'!E10</f>
        <v>42</v>
      </c>
      <c r="F39" s="20">
        <f>'M 13'!F10</f>
        <v>40</v>
      </c>
      <c r="G39" s="20">
        <f>'M 13'!G10</f>
        <v>82</v>
      </c>
      <c r="H39" s="28" t="s">
        <v>10</v>
      </c>
      <c r="I39" s="11" t="s">
        <v>15</v>
      </c>
      <c r="J39" s="97" t="s">
        <v>193</v>
      </c>
    </row>
    <row r="40" spans="1:10" ht="20.100000000000001" customHeight="1" thickBot="1">
      <c r="A40" s="14" t="str">
        <f>'M 13'!A11</f>
        <v>CASTRO SANTINO</v>
      </c>
      <c r="B40" s="19" t="str">
        <f>'M 13'!B11</f>
        <v>ML</v>
      </c>
      <c r="C40" s="25">
        <f>'M 13'!C11</f>
        <v>41139</v>
      </c>
      <c r="D40" s="20">
        <f>'M 13'!D11</f>
        <v>19</v>
      </c>
      <c r="E40" s="20">
        <f>'M 13'!E11</f>
        <v>44</v>
      </c>
      <c r="F40" s="20">
        <f>'M 13'!F11</f>
        <v>46</v>
      </c>
      <c r="G40" s="20">
        <f>'M 13'!G11</f>
        <v>90</v>
      </c>
      <c r="H40" s="28" t="s">
        <v>10</v>
      </c>
      <c r="I40" s="11" t="s">
        <v>16</v>
      </c>
      <c r="J40" s="34" t="s">
        <v>193</v>
      </c>
    </row>
    <row r="41" spans="1:10" ht="18.75" customHeight="1" thickBot="1">
      <c r="A41" s="14" t="s">
        <v>109</v>
      </c>
      <c r="B41" s="19" t="s">
        <v>48</v>
      </c>
      <c r="C41" s="25">
        <v>40544</v>
      </c>
      <c r="D41" s="20">
        <v>34</v>
      </c>
      <c r="E41" s="20">
        <v>54</v>
      </c>
      <c r="F41" s="20">
        <v>50</v>
      </c>
      <c r="G41" s="20">
        <f t="shared" ref="G41:G42" si="1">SUM(E41:F41)</f>
        <v>104</v>
      </c>
      <c r="H41" s="28">
        <f>SUM(G41-D41)</f>
        <v>70</v>
      </c>
      <c r="I41" s="11" t="s">
        <v>17</v>
      </c>
      <c r="J41" s="34" t="s">
        <v>193</v>
      </c>
    </row>
    <row r="42" spans="1:10" ht="20.100000000000001" customHeight="1" thickBot="1">
      <c r="A42" s="14" t="s">
        <v>112</v>
      </c>
      <c r="B42" s="19" t="s">
        <v>78</v>
      </c>
      <c r="C42" s="25">
        <v>41174</v>
      </c>
      <c r="D42" s="20">
        <v>29</v>
      </c>
      <c r="E42" s="20">
        <v>50</v>
      </c>
      <c r="F42" s="20">
        <v>49</v>
      </c>
      <c r="G42" s="20">
        <f t="shared" si="1"/>
        <v>99</v>
      </c>
      <c r="H42" s="28">
        <f>SUM(G42-D42)</f>
        <v>70</v>
      </c>
      <c r="I42" s="11" t="s">
        <v>18</v>
      </c>
      <c r="J42" s="34" t="s">
        <v>195</v>
      </c>
    </row>
    <row r="43" spans="1:10" ht="20.25" thickBot="1">
      <c r="A43" s="285" t="str">
        <f>'M 15'!A28:H28</f>
        <v>DAMAS MENORES DE 15 AÑOS (Clases 09 y 10)</v>
      </c>
      <c r="B43" s="286"/>
      <c r="C43" s="286"/>
      <c r="D43" s="286"/>
      <c r="E43" s="286"/>
      <c r="F43" s="286"/>
      <c r="G43" s="286"/>
      <c r="H43" s="287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15'!A30</f>
        <v>DEPREZ UMMA</v>
      </c>
      <c r="B45" s="19" t="str">
        <f>'M 15'!B30</f>
        <v>SPGC</v>
      </c>
      <c r="C45" s="25">
        <f>'M 15'!C30</f>
        <v>39932</v>
      </c>
      <c r="D45" s="20">
        <f>'M 15'!D30</f>
        <v>4</v>
      </c>
      <c r="E45" s="20">
        <f>'M 15'!E30</f>
        <v>40</v>
      </c>
      <c r="F45" s="20">
        <f>'M 15'!F30</f>
        <v>36</v>
      </c>
      <c r="G45" s="20">
        <f>'M 15'!G30</f>
        <v>76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15'!A31</f>
        <v>BIONDELLI ALLEGRA</v>
      </c>
      <c r="B46" s="19" t="str">
        <f>'M 15'!B31</f>
        <v>SPGC</v>
      </c>
      <c r="C46" s="25">
        <f>'M 15'!C31</f>
        <v>40616</v>
      </c>
      <c r="D46" s="20">
        <f>'M 15'!D31</f>
        <v>10</v>
      </c>
      <c r="E46" s="20">
        <f>'M 15'!E31</f>
        <v>43</v>
      </c>
      <c r="F46" s="20">
        <f>'M 15'!F31</f>
        <v>43</v>
      </c>
      <c r="G46" s="20">
        <f>'M 15'!G31</f>
        <v>86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129</v>
      </c>
      <c r="B47" s="19" t="s">
        <v>46</v>
      </c>
      <c r="C47" s="25">
        <v>41129</v>
      </c>
      <c r="D47" s="20">
        <v>40</v>
      </c>
      <c r="E47" s="20">
        <v>49</v>
      </c>
      <c r="F47" s="20">
        <v>54</v>
      </c>
      <c r="G47" s="20">
        <f>SUM(E47:F47)</f>
        <v>103</v>
      </c>
      <c r="H47" s="28">
        <f>SUM(G47-D47)</f>
        <v>63</v>
      </c>
      <c r="I47" s="11" t="s">
        <v>17</v>
      </c>
      <c r="J47" s="34"/>
    </row>
    <row r="48" spans="1:10" ht="20.100000000000001" customHeight="1" thickBot="1">
      <c r="A48" s="14" t="s">
        <v>124</v>
      </c>
      <c r="B48" s="19" t="s">
        <v>47</v>
      </c>
      <c r="C48" s="25">
        <v>40130</v>
      </c>
      <c r="D48" s="20">
        <v>33</v>
      </c>
      <c r="E48" s="20">
        <v>52</v>
      </c>
      <c r="F48" s="20">
        <v>45</v>
      </c>
      <c r="G48" s="20">
        <f>SUM(E48:F48)</f>
        <v>97</v>
      </c>
      <c r="H48" s="28">
        <f>SUM(G48-D48)</f>
        <v>64</v>
      </c>
      <c r="I48" s="11" t="s">
        <v>18</v>
      </c>
      <c r="J48" s="34"/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81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91" t="str">
        <f>JUV!A1</f>
        <v>CLUB MAR DEL PLATA S.A.</v>
      </c>
      <c r="B1" s="291"/>
      <c r="C1" s="291"/>
      <c r="D1" s="291"/>
      <c r="E1" s="55"/>
      <c r="H1" s="34"/>
    </row>
    <row r="2" spans="1:8" ht="19.5">
      <c r="A2" s="291" t="str">
        <f>JUV!A2</f>
        <v>Golf Los Acantilados</v>
      </c>
      <c r="B2" s="291"/>
      <c r="C2" s="291"/>
      <c r="D2" s="291"/>
      <c r="E2" s="55"/>
      <c r="H2" s="34"/>
    </row>
    <row r="3" spans="1:8" ht="19.5">
      <c r="A3" s="291" t="str">
        <f>JUV!A3</f>
        <v>FEDERACION REGIONAL DE GOLF MAR Y SIERRAS</v>
      </c>
      <c r="B3" s="291"/>
      <c r="C3" s="291"/>
      <c r="D3" s="291"/>
      <c r="E3" s="55"/>
      <c r="H3" s="34"/>
    </row>
    <row r="4" spans="1:8" ht="19.5">
      <c r="A4" s="294" t="s">
        <v>12</v>
      </c>
      <c r="B4" s="294"/>
      <c r="C4" s="294"/>
      <c r="D4" s="294"/>
      <c r="E4" s="55"/>
      <c r="H4" s="34"/>
    </row>
    <row r="5" spans="1:8" ht="19.5">
      <c r="A5" s="291" t="s">
        <v>14</v>
      </c>
      <c r="B5" s="291"/>
      <c r="C5" s="291"/>
      <c r="D5" s="291"/>
      <c r="E5" s="55"/>
      <c r="H5" s="34"/>
    </row>
    <row r="6" spans="1:8" ht="19.5">
      <c r="A6" s="291" t="str">
        <f>JUV!A6</f>
        <v>MARTES 27 DE FEBRERO DE 2024</v>
      </c>
      <c r="B6" s="291"/>
      <c r="C6" s="291"/>
      <c r="D6" s="291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thickBot="1">
      <c r="A8" s="285" t="str">
        <f>ALBATROS!A16</f>
        <v>ALBATROS - DAMAS CLASES 11 Y 12 -</v>
      </c>
      <c r="B8" s="286"/>
      <c r="C8" s="286"/>
      <c r="D8" s="286"/>
      <c r="E8" s="286"/>
      <c r="F8" s="287"/>
      <c r="H8" s="34"/>
    </row>
    <row r="9" spans="1:8" s="35" customFormat="1" ht="20.25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ALBATROS!A18</f>
        <v>STATI CLARA</v>
      </c>
      <c r="B10" s="47" t="str">
        <f>ALBATROS!B18</f>
        <v>MDPGC</v>
      </c>
      <c r="C10" s="37">
        <f>ALBATROS!C18</f>
        <v>40998</v>
      </c>
      <c r="D10" s="47">
        <f>ALBATROS!D18</f>
        <v>25</v>
      </c>
      <c r="E10" s="57">
        <f>ALBATROS!E18</f>
        <v>62</v>
      </c>
      <c r="F10" s="56" t="s">
        <v>10</v>
      </c>
      <c r="G10" s="11" t="s">
        <v>15</v>
      </c>
      <c r="H10" s="34" t="s">
        <v>193</v>
      </c>
    </row>
    <row r="11" spans="1:8" ht="20.25" thickBot="1">
      <c r="A11" s="36" t="str">
        <f>ALBATROS!A19</f>
        <v>VIOLA MAYER CHARO</v>
      </c>
      <c r="B11" s="47" t="str">
        <f>ALBATROS!B19</f>
        <v>SPGC</v>
      </c>
      <c r="C11" s="37">
        <f>ALBATROS!C19</f>
        <v>40926</v>
      </c>
      <c r="D11" s="47">
        <f>ALBATROS!D19</f>
        <v>22</v>
      </c>
      <c r="E11" s="57">
        <f>ALBATROS!E19</f>
        <v>66</v>
      </c>
      <c r="F11" s="56" t="s">
        <v>10</v>
      </c>
      <c r="G11" s="11" t="s">
        <v>17</v>
      </c>
      <c r="H11" s="34" t="s">
        <v>193</v>
      </c>
    </row>
    <row r="12" spans="1:8" ht="20.25" thickBot="1">
      <c r="A12" s="36" t="str">
        <f>ALBATROS!A20</f>
        <v>ANSORENA VIOLETA</v>
      </c>
      <c r="B12" s="47" t="str">
        <f>ALBATROS!B20</f>
        <v>MDPGC</v>
      </c>
      <c r="C12" s="37">
        <f>ALBATROS!C20</f>
        <v>40639</v>
      </c>
      <c r="D12" s="106">
        <f>ALBATROS!D20</f>
        <v>0</v>
      </c>
      <c r="E12" s="57">
        <f>ALBATROS!E20</f>
        <v>77</v>
      </c>
      <c r="F12" s="58">
        <f>(E12-D12)</f>
        <v>77</v>
      </c>
      <c r="G12" s="11" t="s">
        <v>17</v>
      </c>
      <c r="H12" s="34" t="s">
        <v>193</v>
      </c>
    </row>
    <row r="13" spans="1:8" ht="19.5" thickBot="1">
      <c r="C13" s="39"/>
      <c r="E13" s="55"/>
      <c r="H13" s="34"/>
    </row>
    <row r="14" spans="1:8" ht="20.25" thickBot="1">
      <c r="A14" s="285" t="str">
        <f>ALBATROS!A8</f>
        <v>ALBATROS - CABALLEROS CLASES 11 Y 12 -</v>
      </c>
      <c r="B14" s="286"/>
      <c r="C14" s="286"/>
      <c r="D14" s="286"/>
      <c r="E14" s="286"/>
      <c r="F14" s="287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DA SILVA ANTONIO</v>
      </c>
      <c r="B16" s="47" t="str">
        <f>ALBATROS!B10</f>
        <v>TGC</v>
      </c>
      <c r="C16" s="37">
        <f>ALBATROS!C10</f>
        <v>40904</v>
      </c>
      <c r="D16" s="47">
        <f>ALBATROS!D10</f>
        <v>0</v>
      </c>
      <c r="E16" s="57">
        <f>ALBATROS!E10</f>
        <v>63</v>
      </c>
      <c r="F16" s="56" t="s">
        <v>10</v>
      </c>
      <c r="G16" s="11" t="s">
        <v>15</v>
      </c>
      <c r="H16" s="34" t="s">
        <v>193</v>
      </c>
    </row>
    <row r="17" spans="1:8" ht="20.25" thickBot="1">
      <c r="A17" s="36" t="str">
        <f>ALBATROS!A11</f>
        <v>FALCON PERRETTI ORESTE JONAS</v>
      </c>
      <c r="B17" s="47" t="str">
        <f>ALBATROS!B11</f>
        <v>NGC</v>
      </c>
      <c r="C17" s="37">
        <f>ALBATROS!C11</f>
        <v>40954</v>
      </c>
      <c r="D17" s="47">
        <f>ALBATROS!D11</f>
        <v>25</v>
      </c>
      <c r="E17" s="57">
        <f>ALBATROS!E11</f>
        <v>65</v>
      </c>
      <c r="F17" s="56" t="s">
        <v>10</v>
      </c>
      <c r="G17" s="11" t="s">
        <v>17</v>
      </c>
      <c r="H17" s="34" t="s">
        <v>193</v>
      </c>
    </row>
    <row r="18" spans="1:8" ht="20.25" thickBot="1">
      <c r="A18" s="36" t="str">
        <f>ALBATROS!A12</f>
        <v>KHULMAN FERMIN</v>
      </c>
      <c r="B18" s="47" t="str">
        <f>ALBATROS!B12</f>
        <v>NGC</v>
      </c>
      <c r="C18" s="37">
        <f>ALBATROS!C12</f>
        <v>40941</v>
      </c>
      <c r="D18" s="47">
        <f>ALBATROS!D12</f>
        <v>0</v>
      </c>
      <c r="E18" s="57">
        <f>ALBATROS!E12</f>
        <v>69</v>
      </c>
      <c r="F18" s="58">
        <f>(E18-D18)</f>
        <v>69</v>
      </c>
      <c r="G18" s="11" t="s">
        <v>17</v>
      </c>
      <c r="H18" s="34" t="s">
        <v>193</v>
      </c>
    </row>
    <row r="19" spans="1:8" ht="19.5" thickBot="1">
      <c r="C19" s="39"/>
      <c r="E19" s="55"/>
      <c r="H19" s="34"/>
    </row>
    <row r="20" spans="1:8" ht="20.25" thickBot="1">
      <c r="A20" s="285" t="str">
        <f>EAGLES!A22</f>
        <v>EAGLES - DAMAS CLASES 13  Y  14  -</v>
      </c>
      <c r="B20" s="286"/>
      <c r="C20" s="286"/>
      <c r="D20" s="286"/>
      <c r="E20" s="286"/>
      <c r="F20" s="287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EAGLES!A24</f>
        <v>CEJAS AGOSTINA</v>
      </c>
      <c r="B22" s="47" t="str">
        <f>EAGLES!B24</f>
        <v>STGC</v>
      </c>
      <c r="C22" s="37">
        <f>EAGLES!C24</f>
        <v>41461</v>
      </c>
      <c r="D22" s="47">
        <f>EAGLES!D24</f>
        <v>14</v>
      </c>
      <c r="E22" s="57">
        <f>EAGLES!E24</f>
        <v>45</v>
      </c>
      <c r="F22" s="56" t="s">
        <v>10</v>
      </c>
      <c r="G22" s="11" t="s">
        <v>15</v>
      </c>
      <c r="H22" s="34" t="s">
        <v>193</v>
      </c>
    </row>
    <row r="23" spans="1:8" ht="20.25" thickBot="1">
      <c r="A23" s="36" t="str">
        <f>EAGLES!A25</f>
        <v>CANNELLI ESMERALDA</v>
      </c>
      <c r="B23" s="47" t="str">
        <f>EAGLES!B25</f>
        <v>NGC</v>
      </c>
      <c r="C23" s="37">
        <f>EAGLES!C25</f>
        <v>41885</v>
      </c>
      <c r="D23" s="106">
        <f>EAGLES!D25</f>
        <v>10</v>
      </c>
      <c r="E23" s="57">
        <f>EAGLES!E25</f>
        <v>50</v>
      </c>
      <c r="F23" s="56" t="s">
        <v>10</v>
      </c>
      <c r="G23" s="11" t="s">
        <v>16</v>
      </c>
      <c r="H23" s="34" t="s">
        <v>193</v>
      </c>
    </row>
    <row r="24" spans="1:8" ht="20.25" thickBot="1">
      <c r="A24" s="36" t="str">
        <f>EAGLES!A26</f>
        <v>VIOLA MAYER LOLA</v>
      </c>
      <c r="B24" s="47" t="str">
        <f>EAGLES!B26</f>
        <v>SPGC</v>
      </c>
      <c r="C24" s="37">
        <f>EAGLES!C26</f>
        <v>41712</v>
      </c>
      <c r="D24" s="106">
        <f>EAGLES!D26</f>
        <v>20</v>
      </c>
      <c r="E24" s="57">
        <f>EAGLES!E26</f>
        <v>57</v>
      </c>
      <c r="F24" s="58">
        <f>(E24-D24)</f>
        <v>37</v>
      </c>
      <c r="G24" s="11" t="s">
        <v>17</v>
      </c>
      <c r="H24" s="34" t="s">
        <v>193</v>
      </c>
    </row>
    <row r="25" spans="1:8" ht="19.5" thickBot="1">
      <c r="C25" s="39"/>
      <c r="E25" s="55"/>
      <c r="H25" s="34"/>
    </row>
    <row r="26" spans="1:8" ht="20.25" thickBot="1">
      <c r="A26" s="285" t="str">
        <f>EAGLES!A7</f>
        <v>EAGLES - CABALLEROS CLASES 13 Y 14 -</v>
      </c>
      <c r="B26" s="286"/>
      <c r="C26" s="286"/>
      <c r="D26" s="286"/>
      <c r="E26" s="286"/>
      <c r="F26" s="287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RIVAS BAUTISTA</v>
      </c>
      <c r="B28" s="47" t="str">
        <f>EAGLES!B9</f>
        <v>CMDP</v>
      </c>
      <c r="C28" s="37">
        <f>EAGLES!C9</f>
        <v>41775</v>
      </c>
      <c r="D28" s="106">
        <f>EAGLES!D9</f>
        <v>10</v>
      </c>
      <c r="E28" s="57">
        <f>EAGLES!E9</f>
        <v>44</v>
      </c>
      <c r="F28" s="56" t="s">
        <v>10</v>
      </c>
      <c r="G28" s="11" t="s">
        <v>15</v>
      </c>
      <c r="H28" s="34" t="s">
        <v>193</v>
      </c>
    </row>
    <row r="29" spans="1:8" ht="20.25" thickBot="1">
      <c r="A29" s="36" t="str">
        <f>EAGLES!A10</f>
        <v>CHOCO HIPOLITO</v>
      </c>
      <c r="B29" s="47" t="str">
        <f>EAGLES!B10</f>
        <v>CMDP</v>
      </c>
      <c r="C29" s="37">
        <f>EAGLES!C10</f>
        <v>41592</v>
      </c>
      <c r="D29" s="106">
        <f>EAGLES!D10</f>
        <v>9</v>
      </c>
      <c r="E29" s="57">
        <f>EAGLES!E10</f>
        <v>46</v>
      </c>
      <c r="F29" s="56" t="s">
        <v>10</v>
      </c>
      <c r="G29" s="11" t="s">
        <v>16</v>
      </c>
      <c r="H29" s="34" t="s">
        <v>193</v>
      </c>
    </row>
    <row r="30" spans="1:8" ht="20.25" thickBot="1">
      <c r="A30" s="36" t="s">
        <v>198</v>
      </c>
      <c r="B30" s="47" t="s">
        <v>78</v>
      </c>
      <c r="C30" s="37">
        <v>41808</v>
      </c>
      <c r="D30" s="47">
        <v>16</v>
      </c>
      <c r="E30" s="57">
        <v>47</v>
      </c>
      <c r="F30" s="56">
        <f>(E30-D30)</f>
        <v>31</v>
      </c>
      <c r="G30" s="11" t="s">
        <v>17</v>
      </c>
      <c r="H30" s="34" t="s">
        <v>193</v>
      </c>
    </row>
    <row r="31" spans="1:8" ht="19.5" thickBot="1">
      <c r="C31" s="39"/>
      <c r="E31" s="55"/>
      <c r="H31" s="34"/>
    </row>
    <row r="32" spans="1:8" ht="20.25" thickBot="1">
      <c r="A32" s="285" t="str">
        <f>BIRDIES!A22</f>
        <v>BIRDIES - DAMAS CLASES 2015 Y POSTERIORES</v>
      </c>
      <c r="B32" s="286"/>
      <c r="C32" s="286"/>
      <c r="D32" s="286"/>
      <c r="E32" s="286"/>
      <c r="F32" s="287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BIRDIES!A24</f>
        <v>MEILAN BELEN</v>
      </c>
      <c r="B34" s="47" t="str">
        <f>BIRDIES!B24</f>
        <v>CMDP</v>
      </c>
      <c r="C34" s="37">
        <f>BIRDIES!C24</f>
        <v>42208</v>
      </c>
      <c r="D34" s="106">
        <f>BIRDIES!D24</f>
        <v>11</v>
      </c>
      <c r="E34" s="57">
        <f>BIRDIES!E24</f>
        <v>62</v>
      </c>
      <c r="F34" s="56" t="s">
        <v>10</v>
      </c>
      <c r="G34" s="11" t="s">
        <v>15</v>
      </c>
      <c r="H34" s="34" t="s">
        <v>193</v>
      </c>
    </row>
    <row r="35" spans="1:8" ht="20.25" thickBot="1">
      <c r="A35" s="36" t="str">
        <f>BIRDIES!A25</f>
        <v>CHOCO JOAQUINA</v>
      </c>
      <c r="B35" s="47" t="str">
        <f>BIRDIES!B25</f>
        <v>CMDP</v>
      </c>
      <c r="C35" s="37">
        <f>BIRDIES!C25</f>
        <v>42670</v>
      </c>
      <c r="D35" s="106">
        <f>BIRDIES!D25</f>
        <v>0</v>
      </c>
      <c r="E35" s="57">
        <f>BIRDIES!E25</f>
        <v>69</v>
      </c>
      <c r="F35" s="56" t="s">
        <v>10</v>
      </c>
      <c r="G35" s="11" t="s">
        <v>17</v>
      </c>
      <c r="H35" s="34" t="s">
        <v>193</v>
      </c>
    </row>
    <row r="36" spans="1:8" ht="20.25" thickBot="1">
      <c r="A36" s="36" t="str">
        <f>BIRDIES!A26</f>
        <v>BIONDELLI BOSSO ANGELINA</v>
      </c>
      <c r="B36" s="47" t="str">
        <f>BIRDIES!B26</f>
        <v>SPGC</v>
      </c>
      <c r="C36" s="37">
        <f>BIRDIES!C26</f>
        <v>42446</v>
      </c>
      <c r="D36" s="106">
        <f>BIRDIES!D26</f>
        <v>0</v>
      </c>
      <c r="E36" s="57">
        <f>BIRDIES!E26</f>
        <v>79</v>
      </c>
      <c r="F36" s="58">
        <f>(E36-D36)</f>
        <v>79</v>
      </c>
      <c r="G36" s="11" t="s">
        <v>17</v>
      </c>
      <c r="H36" s="34" t="s">
        <v>193</v>
      </c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85" t="str">
        <f>BIRDIES!A8</f>
        <v>BIRDIES - CABALLEROS CLASES 2015 Y POSTERIORES</v>
      </c>
      <c r="B38" s="286"/>
      <c r="C38" s="286"/>
      <c r="D38" s="286"/>
      <c r="E38" s="286"/>
      <c r="F38" s="287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LAMORTE JUAN SEBASTIAN</v>
      </c>
      <c r="B40" s="47" t="str">
        <f>BIRDIES!B10</f>
        <v>CG</v>
      </c>
      <c r="C40" s="37">
        <f>BIRDIES!C10</f>
        <v>42587</v>
      </c>
      <c r="D40" s="106">
        <f>BIRDIES!D10</f>
        <v>5</v>
      </c>
      <c r="E40" s="57">
        <f>BIRDIES!E10</f>
        <v>38</v>
      </c>
      <c r="F40" s="56" t="s">
        <v>10</v>
      </c>
      <c r="G40" s="11" t="s">
        <v>15</v>
      </c>
      <c r="H40" s="34" t="s">
        <v>193</v>
      </c>
    </row>
    <row r="41" spans="1:8" ht="20.25" thickBot="1">
      <c r="A41" s="36" t="str">
        <f>BIRDIES!A11</f>
        <v>MORELLO BAUTISTA</v>
      </c>
      <c r="B41" s="47" t="str">
        <f>BIRDIES!B11</f>
        <v>GCD</v>
      </c>
      <c r="C41" s="37">
        <f>BIRDIES!C11</f>
        <v>42060</v>
      </c>
      <c r="D41" s="106">
        <f>BIRDIES!D11</f>
        <v>14</v>
      </c>
      <c r="E41" s="57">
        <f>BIRDIES!E11</f>
        <v>43</v>
      </c>
      <c r="F41" s="56" t="s">
        <v>10</v>
      </c>
      <c r="G41" s="11" t="s">
        <v>16</v>
      </c>
      <c r="H41" s="34" t="s">
        <v>193</v>
      </c>
    </row>
    <row r="42" spans="1:8" ht="20.25" thickBot="1">
      <c r="A42" s="36" t="s">
        <v>58</v>
      </c>
      <c r="B42" s="47" t="s">
        <v>53</v>
      </c>
      <c r="C42" s="37">
        <v>42138</v>
      </c>
      <c r="D42" s="106">
        <v>19</v>
      </c>
      <c r="E42" s="57">
        <v>49</v>
      </c>
      <c r="F42" s="58">
        <f>(E42-D42)</f>
        <v>30</v>
      </c>
      <c r="G42" s="11" t="s">
        <v>17</v>
      </c>
      <c r="H42" s="34" t="s">
        <v>193</v>
      </c>
    </row>
    <row r="43" spans="1:8" ht="19.5">
      <c r="A43" s="43"/>
      <c r="B43" s="44"/>
      <c r="C43" s="45"/>
      <c r="D43" s="108"/>
      <c r="E43" s="107"/>
      <c r="F43" s="107"/>
      <c r="G43" s="107"/>
      <c r="H43" s="34"/>
    </row>
    <row r="44" spans="1:8" ht="19.5">
      <c r="A44" s="43"/>
      <c r="B44" s="44"/>
      <c r="C44" s="45"/>
      <c r="D44" s="108"/>
      <c r="E44" s="117"/>
      <c r="F44" s="117"/>
      <c r="G44" s="117"/>
      <c r="H44" s="34"/>
    </row>
    <row r="45" spans="1:8" ht="20.25" thickBot="1">
      <c r="A45" s="43"/>
      <c r="B45" s="44"/>
      <c r="C45" s="45"/>
      <c r="D45" s="51"/>
      <c r="E45" s="55"/>
      <c r="H45" s="34"/>
    </row>
    <row r="46" spans="1:8" ht="20.25" thickBot="1">
      <c r="A46" s="285" t="str">
        <f>PROMOCIONALES!A8</f>
        <v>PROMOCIONALES A HCP.</v>
      </c>
      <c r="B46" s="286"/>
      <c r="C46" s="286"/>
      <c r="D46" s="287"/>
      <c r="E46" s="55"/>
      <c r="H46" s="34"/>
    </row>
    <row r="47" spans="1:8" s="50" customFormat="1" ht="20.25" thickBot="1">
      <c r="A47" s="16" t="s">
        <v>6</v>
      </c>
      <c r="B47" s="52" t="s">
        <v>9</v>
      </c>
      <c r="C47" s="52" t="s">
        <v>21</v>
      </c>
      <c r="D47" s="79" t="s">
        <v>1</v>
      </c>
      <c r="E47" s="4" t="s">
        <v>4</v>
      </c>
      <c r="F47" s="4" t="s">
        <v>5</v>
      </c>
      <c r="H47" s="34"/>
    </row>
    <row r="48" spans="1:8" ht="20.25" thickBot="1">
      <c r="A48" s="36" t="str">
        <f>PROMOCIONALES!A10</f>
        <v>SALANUEVA JULIANA</v>
      </c>
      <c r="B48" s="47" t="str">
        <f>PROMOCIONALES!B10</f>
        <v>TGC</v>
      </c>
      <c r="C48" s="37">
        <f>PROMOCIONALES!C10</f>
        <v>40429</v>
      </c>
      <c r="D48" s="80">
        <f>PROMOCIONALES!D10</f>
        <v>25</v>
      </c>
      <c r="E48" s="57">
        <f>PROMOCIONALES!E10</f>
        <v>63</v>
      </c>
      <c r="F48" s="56" t="s">
        <v>10</v>
      </c>
      <c r="G48" s="11" t="s">
        <v>15</v>
      </c>
      <c r="H48" s="34" t="s">
        <v>193</v>
      </c>
    </row>
    <row r="49" spans="1:8" ht="20.25" hidden="1" thickBot="1">
      <c r="A49" s="36" t="e">
        <f>PROMOCIONALES!#REF!</f>
        <v>#REF!</v>
      </c>
      <c r="B49" s="47" t="e">
        <f>PROMOCIONALES!#REF!</f>
        <v>#REF!</v>
      </c>
      <c r="C49" s="37" t="e">
        <f>PROMOCIONALES!#REF!</f>
        <v>#REF!</v>
      </c>
      <c r="D49" s="106" t="e">
        <f>PROMOCIONALES!#REF!</f>
        <v>#REF!</v>
      </c>
      <c r="E49" s="57" t="e">
        <f>PROMOCIONALES!#REF!</f>
        <v>#REF!</v>
      </c>
      <c r="F49" s="58" t="e">
        <f>(E49-D49)</f>
        <v>#REF!</v>
      </c>
      <c r="G49" s="11" t="s">
        <v>16</v>
      </c>
      <c r="H49" s="34"/>
    </row>
    <row r="50" spans="1:8" ht="20.25" hidden="1" thickBot="1">
      <c r="A50" s="36"/>
      <c r="B50" s="47"/>
      <c r="C50" s="37"/>
      <c r="D50" s="106"/>
      <c r="E50" s="57"/>
      <c r="F50" s="58">
        <f>(E50-D50)</f>
        <v>0</v>
      </c>
      <c r="G50" s="11" t="s">
        <v>17</v>
      </c>
      <c r="H50" s="34"/>
    </row>
    <row r="51" spans="1:8" ht="19.5" thickBot="1">
      <c r="B51" s="9"/>
      <c r="C51" s="9"/>
      <c r="D51" s="9"/>
      <c r="E51" s="9"/>
      <c r="F51" s="9"/>
    </row>
    <row r="52" spans="1:8" ht="20.25" thickBot="1">
      <c r="A52" s="285" t="s">
        <v>13</v>
      </c>
      <c r="B52" s="286"/>
      <c r="C52" s="286"/>
      <c r="D52" s="287"/>
      <c r="E52" s="55"/>
      <c r="H52" s="34"/>
    </row>
    <row r="53" spans="1:8" ht="20.25" thickBot="1">
      <c r="A53" s="4" t="s">
        <v>0</v>
      </c>
      <c r="B53" s="4" t="s">
        <v>9</v>
      </c>
      <c r="C53" s="40" t="s">
        <v>10</v>
      </c>
      <c r="D53" s="4" t="s">
        <v>22</v>
      </c>
      <c r="E53" s="55"/>
      <c r="H53" s="34"/>
    </row>
    <row r="54" spans="1:8" ht="18" customHeight="1">
      <c r="A54" s="36" t="str">
        <f>'5 H Y H.A. Y GGII'!A10</f>
        <v>FIORITTI CARLOS</v>
      </c>
      <c r="B54" s="47" t="str">
        <f>'5 H Y H.A. Y GGII'!B10</f>
        <v>MDPGC</v>
      </c>
      <c r="C54" s="37" t="s">
        <v>10</v>
      </c>
      <c r="D54" s="38">
        <f>'5 H Y H.A. Y GGII'!C10</f>
        <v>26</v>
      </c>
      <c r="E54" s="55"/>
      <c r="H54" s="34"/>
    </row>
    <row r="55" spans="1:8" ht="18" customHeight="1">
      <c r="A55" s="36" t="str">
        <f>'5 H Y H.A. Y GGII'!A11</f>
        <v>DEPREZ ELIAN</v>
      </c>
      <c r="B55" s="47" t="str">
        <f>'5 H Y H.A. Y GGII'!B11</f>
        <v>SPGC</v>
      </c>
      <c r="C55" s="37" t="s">
        <v>10</v>
      </c>
      <c r="D55" s="38">
        <f>'5 H Y H.A. Y GGII'!C11</f>
        <v>27</v>
      </c>
      <c r="E55" s="55"/>
      <c r="H55" s="34"/>
    </row>
    <row r="56" spans="1:8" ht="18" customHeight="1">
      <c r="A56" s="36" t="str">
        <f>'5 H Y H.A. Y GGII'!A12</f>
        <v>VIOLA MAYER OLIVER</v>
      </c>
      <c r="B56" s="47" t="str">
        <f>'5 H Y H.A. Y GGII'!B12</f>
        <v>SPGC</v>
      </c>
      <c r="C56" s="37" t="s">
        <v>10</v>
      </c>
      <c r="D56" s="38">
        <f>'5 H Y H.A. Y GGII'!C12</f>
        <v>29</v>
      </c>
      <c r="E56" s="55"/>
      <c r="H56" s="34"/>
    </row>
    <row r="57" spans="1:8" ht="18" customHeight="1">
      <c r="A57" s="36" t="str">
        <f>'5 H Y H.A. Y GGII'!A13</f>
        <v>CIANCI IKER</v>
      </c>
      <c r="B57" s="47" t="str">
        <f>'5 H Y H.A. Y GGII'!B13</f>
        <v>SPGC</v>
      </c>
      <c r="C57" s="37" t="s">
        <v>10</v>
      </c>
      <c r="D57" s="38">
        <f>'5 H Y H.A. Y GGII'!C13</f>
        <v>30</v>
      </c>
      <c r="E57" s="55"/>
      <c r="H57" s="34"/>
    </row>
    <row r="58" spans="1:8" ht="18" customHeight="1">
      <c r="A58" s="36" t="str">
        <f>'5 H Y H.A. Y GGII'!A14</f>
        <v>GIACOMINI SALVADOR</v>
      </c>
      <c r="B58" s="47" t="str">
        <f>'5 H Y H.A. Y GGII'!B14</f>
        <v>CMDP</v>
      </c>
      <c r="C58" s="37" t="s">
        <v>10</v>
      </c>
      <c r="D58" s="38">
        <f>'5 H Y H.A. Y GGII'!C14</f>
        <v>30</v>
      </c>
      <c r="E58" s="55"/>
      <c r="H58" s="34"/>
    </row>
    <row r="59" spans="1:8" ht="18" customHeight="1">
      <c r="A59" s="36" t="str">
        <f>'5 H Y H.A. Y GGII'!A15</f>
        <v>COZZOLI FLORENCIA</v>
      </c>
      <c r="B59" s="47" t="str">
        <f>'5 H Y H.A. Y GGII'!B15</f>
        <v>NGC</v>
      </c>
      <c r="C59" s="37" t="s">
        <v>10</v>
      </c>
      <c r="D59" s="38">
        <f>'5 H Y H.A. Y GGII'!C15</f>
        <v>37</v>
      </c>
      <c r="E59" s="55"/>
      <c r="H59" s="34"/>
    </row>
    <row r="60" spans="1:8" ht="18" customHeight="1">
      <c r="A60" s="36" t="str">
        <f>'5 H Y H.A. Y GGII'!A16</f>
        <v>ORTIZ MALETTI LEONEL</v>
      </c>
      <c r="B60" s="47" t="str">
        <f>'5 H Y H.A. Y GGII'!B16</f>
        <v>NGC</v>
      </c>
      <c r="C60" s="37" t="s">
        <v>10</v>
      </c>
      <c r="D60" s="38">
        <f>'5 H Y H.A. Y GGII'!C16</f>
        <v>47</v>
      </c>
      <c r="E60" s="55"/>
      <c r="H60" s="34"/>
    </row>
    <row r="61" spans="1:8" ht="18" customHeight="1">
      <c r="A61" s="36" t="str">
        <f>'5 H Y H.A. Y GGII'!A17</f>
        <v>RODRIGUEZ ANELLI BENJAMIN</v>
      </c>
      <c r="B61" s="47" t="str">
        <f>'5 H Y H.A. Y GGII'!B17</f>
        <v>NGC</v>
      </c>
      <c r="C61" s="37" t="s">
        <v>10</v>
      </c>
      <c r="D61" s="38" t="str">
        <f>'5 H Y H.A. Y GGII'!C17</f>
        <v>--</v>
      </c>
      <c r="E61" s="55"/>
      <c r="H61" s="34"/>
    </row>
    <row r="62" spans="1:8" ht="18" customHeight="1">
      <c r="B62" s="9"/>
      <c r="C62" s="9"/>
      <c r="D62" s="9"/>
      <c r="E62" s="9"/>
      <c r="F62" s="9"/>
    </row>
    <row r="63" spans="1:8" ht="18" customHeight="1" thickBot="1">
      <c r="A63" s="34"/>
      <c r="B63" s="34"/>
      <c r="C63" s="34"/>
      <c r="D63" s="34"/>
      <c r="E63" s="34"/>
      <c r="F63" s="34"/>
      <c r="G63" s="34"/>
      <c r="H63" s="34"/>
    </row>
    <row r="64" spans="1:8" ht="18" customHeight="1" thickBot="1">
      <c r="A64" s="285" t="str">
        <f>'5 H Y H.A. Y GGII'!A20</f>
        <v>CATEGORIA GOLFISTAS INTEGRADOS</v>
      </c>
      <c r="B64" s="286"/>
      <c r="C64" s="286"/>
      <c r="D64" s="287"/>
      <c r="E64" s="55"/>
      <c r="H64" s="34"/>
    </row>
    <row r="65" spans="1:8" ht="20.25" thickBot="1">
      <c r="A65" s="4" t="str">
        <f>'5 H Y H.A. Y GGII'!A21</f>
        <v>JUGADOR</v>
      </c>
      <c r="B65" s="4" t="str">
        <f>'5 H Y H.A. Y GGII'!B21</f>
        <v>CLUB</v>
      </c>
      <c r="C65" s="40" t="s">
        <v>10</v>
      </c>
      <c r="D65" s="4" t="str">
        <f>'5 H Y H.A. Y GGII'!C21</f>
        <v>TOTAL</v>
      </c>
      <c r="E65" s="55"/>
      <c r="H65" s="34"/>
    </row>
    <row r="66" spans="1:8" ht="18" customHeight="1">
      <c r="A66" s="36" t="str">
        <f>'5 H Y H.A. Y GGII'!A22</f>
        <v>ROCCA LISANDRO</v>
      </c>
      <c r="B66" s="47" t="str">
        <f>'5 H Y H.A. Y GGII'!B22</f>
        <v>NGC</v>
      </c>
      <c r="C66" s="37" t="s">
        <v>10</v>
      </c>
      <c r="D66" s="38">
        <f>'5 H Y H.A. Y GGII'!C22</f>
        <v>25</v>
      </c>
      <c r="E66" s="55"/>
      <c r="H66" s="34"/>
    </row>
    <row r="67" spans="1:8" ht="18" customHeight="1">
      <c r="B67" s="9"/>
      <c r="C67" s="9"/>
      <c r="D67" s="9"/>
      <c r="E67" s="9"/>
      <c r="F67" s="9"/>
    </row>
    <row r="68" spans="1:8" ht="18" customHeight="1">
      <c r="B68" s="9"/>
      <c r="C68" s="9"/>
      <c r="D68" s="9"/>
      <c r="E68" s="9"/>
      <c r="F68" s="9"/>
    </row>
    <row r="69" spans="1:8">
      <c r="B69" s="9"/>
      <c r="C69" s="9"/>
      <c r="D69" s="9"/>
      <c r="E69" s="9"/>
      <c r="F69" s="9"/>
    </row>
    <row r="70" spans="1:8">
      <c r="B70" s="9"/>
      <c r="C70" s="9"/>
      <c r="D70" s="9"/>
      <c r="E70" s="9"/>
      <c r="F70" s="9"/>
    </row>
    <row r="71" spans="1:8" ht="18" customHeight="1">
      <c r="B71" s="9"/>
      <c r="C71" s="9"/>
      <c r="D71" s="9"/>
      <c r="E71" s="9"/>
      <c r="F71" s="9"/>
    </row>
    <row r="72" spans="1:8" ht="18" customHeight="1">
      <c r="B72" s="9"/>
      <c r="C72" s="9"/>
      <c r="D72" s="9"/>
      <c r="E72" s="9"/>
      <c r="F72" s="9"/>
    </row>
    <row r="73" spans="1:8" ht="18" customHeight="1">
      <c r="B73" s="9"/>
      <c r="C73" s="9"/>
      <c r="D73" s="9"/>
      <c r="E73" s="9"/>
      <c r="F73" s="9"/>
    </row>
    <row r="74" spans="1:8" ht="18" customHeight="1">
      <c r="B74" s="9"/>
      <c r="C74" s="9"/>
      <c r="D74" s="9"/>
      <c r="E74" s="9"/>
      <c r="F74" s="9"/>
    </row>
    <row r="75" spans="1:8" ht="18" customHeight="1">
      <c r="B75" s="9"/>
      <c r="C75" s="9"/>
      <c r="D75" s="9"/>
      <c r="E75" s="9"/>
      <c r="F75" s="9"/>
    </row>
    <row r="76" spans="1:8">
      <c r="B76" s="9"/>
      <c r="C76" s="9"/>
      <c r="D76" s="9"/>
      <c r="E76" s="9"/>
      <c r="F76" s="9"/>
    </row>
    <row r="77" spans="1:8">
      <c r="B77" s="9"/>
      <c r="C77" s="9"/>
      <c r="D77" s="9"/>
      <c r="E77" s="9"/>
      <c r="F77" s="9"/>
    </row>
    <row r="78" spans="1:8">
      <c r="B78" s="9"/>
      <c r="C78" s="9"/>
      <c r="D78" s="9"/>
    </row>
    <row r="79" spans="1:8">
      <c r="B79" s="9"/>
      <c r="C79" s="9"/>
      <c r="D79" s="9"/>
    </row>
    <row r="80" spans="1:8">
      <c r="B80" s="9"/>
      <c r="C80" s="9"/>
      <c r="D80" s="9"/>
    </row>
    <row r="81" spans="2:4">
      <c r="B81" s="9"/>
      <c r="C81" s="9"/>
      <c r="D81" s="9"/>
    </row>
  </sheetData>
  <mergeCells count="15">
    <mergeCell ref="A64:D64"/>
    <mergeCell ref="A1:D1"/>
    <mergeCell ref="A2:D2"/>
    <mergeCell ref="A3:D3"/>
    <mergeCell ref="A4:D4"/>
    <mergeCell ref="A5:D5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127"/>
  <sheetViews>
    <sheetView zoomScale="115" zoomScaleNormal="115" workbookViewId="0">
      <selection sqref="A1:H1"/>
    </sheetView>
  </sheetViews>
  <sheetFormatPr baseColWidth="10" defaultRowHeight="18"/>
  <cols>
    <col min="1" max="1" width="5.5703125" style="105" bestFit="1" customWidth="1"/>
    <col min="2" max="2" width="3.42578125" style="30" customWidth="1"/>
    <col min="3" max="3" width="21.7109375" style="96" customWidth="1"/>
    <col min="4" max="4" width="4.7109375" style="95" customWidth="1"/>
    <col min="5" max="5" width="21.7109375" style="96" customWidth="1"/>
    <col min="6" max="6" width="4.7109375" style="95" customWidth="1"/>
    <col min="7" max="7" width="21.7109375" style="96" customWidth="1"/>
    <col min="8" max="8" width="4.7109375" style="95" customWidth="1"/>
    <col min="9" max="9" width="2" style="30" bestFit="1" customWidth="1"/>
    <col min="10" max="10" width="3.7109375" bestFit="1" customWidth="1"/>
    <col min="11" max="11" width="4" style="30" bestFit="1" customWidth="1"/>
    <col min="12" max="12" width="24.85546875" style="30" bestFit="1" customWidth="1"/>
    <col min="13" max="13" width="4" style="30" bestFit="1" customWidth="1"/>
    <col min="14" max="14" width="11.42578125" style="30"/>
    <col min="15" max="15" width="4" style="30" bestFit="1" customWidth="1"/>
    <col min="16" max="16384" width="11.42578125" style="30"/>
  </cols>
  <sheetData>
    <row r="1" spans="1:9" s="59" customFormat="1" ht="26.25" customHeight="1">
      <c r="A1" s="317" t="s">
        <v>61</v>
      </c>
      <c r="B1" s="317"/>
      <c r="C1" s="317"/>
      <c r="D1" s="317"/>
      <c r="E1" s="317"/>
      <c r="F1" s="317"/>
      <c r="G1" s="317"/>
      <c r="H1" s="317"/>
    </row>
    <row r="2" spans="1:9" s="59" customFormat="1" ht="26.25" customHeight="1">
      <c r="A2" s="317" t="s">
        <v>62</v>
      </c>
      <c r="B2" s="317"/>
      <c r="C2" s="317"/>
      <c r="D2" s="317"/>
      <c r="E2" s="317"/>
      <c r="F2" s="317"/>
      <c r="G2" s="317"/>
      <c r="H2" s="317"/>
    </row>
    <row r="3" spans="1:9" s="59" customFormat="1" ht="15">
      <c r="A3" s="318" t="s">
        <v>7</v>
      </c>
      <c r="B3" s="319"/>
      <c r="C3" s="319"/>
      <c r="D3" s="319"/>
      <c r="E3" s="319"/>
      <c r="F3" s="319"/>
      <c r="G3" s="319"/>
      <c r="H3" s="319"/>
    </row>
    <row r="4" spans="1:9" s="129" customFormat="1" ht="15" customHeight="1">
      <c r="A4" s="320" t="s">
        <v>64</v>
      </c>
      <c r="B4" s="320"/>
      <c r="C4" s="320"/>
      <c r="D4" s="320"/>
      <c r="E4" s="320"/>
      <c r="F4" s="320"/>
      <c r="G4" s="320"/>
      <c r="H4" s="320"/>
    </row>
    <row r="5" spans="1:9" s="59" customFormat="1" ht="15">
      <c r="A5" s="321" t="s">
        <v>175</v>
      </c>
      <c r="B5" s="322"/>
      <c r="C5" s="322"/>
      <c r="D5" s="322"/>
      <c r="E5" s="322"/>
      <c r="F5" s="322"/>
      <c r="G5" s="322"/>
      <c r="H5" s="323"/>
    </row>
    <row r="6" spans="1:9" s="129" customFormat="1" ht="16.5" thickBot="1">
      <c r="A6" s="324" t="s">
        <v>176</v>
      </c>
      <c r="B6" s="324"/>
      <c r="C6" s="324"/>
      <c r="D6" s="324"/>
      <c r="E6" s="324"/>
      <c r="F6" s="324"/>
      <c r="G6" s="324"/>
      <c r="H6" s="324"/>
    </row>
    <row r="7" spans="1:9" s="130" customFormat="1" ht="13.5" thickBot="1">
      <c r="A7" s="298" t="s">
        <v>177</v>
      </c>
      <c r="B7" s="299"/>
      <c r="C7" s="299"/>
      <c r="D7" s="299"/>
      <c r="E7" s="299"/>
      <c r="F7" s="299"/>
      <c r="G7" s="299"/>
      <c r="H7" s="300"/>
    </row>
    <row r="8" spans="1:9" s="130" customFormat="1" ht="13.5" thickBot="1">
      <c r="A8" s="301" t="s">
        <v>178</v>
      </c>
      <c r="B8" s="302"/>
      <c r="C8" s="302"/>
      <c r="D8" s="302"/>
      <c r="E8" s="302"/>
      <c r="F8" s="302"/>
      <c r="G8" s="302"/>
      <c r="H8" s="303"/>
      <c r="I8" s="13"/>
    </row>
    <row r="9" spans="1:9" s="130" customFormat="1" ht="12.75">
      <c r="A9" s="198">
        <v>0.36874999999999997</v>
      </c>
      <c r="B9" s="131"/>
      <c r="C9" s="132" t="s">
        <v>106</v>
      </c>
      <c r="D9" s="133">
        <v>33.200000000000003</v>
      </c>
      <c r="E9" s="132" t="s">
        <v>102</v>
      </c>
      <c r="F9" s="133">
        <v>31.8</v>
      </c>
      <c r="G9" s="134"/>
      <c r="H9" s="135"/>
      <c r="I9" s="13">
        <f t="shared" ref="I9:I63" si="0">COUNTA(C9,E9,G9)</f>
        <v>2</v>
      </c>
    </row>
    <row r="10" spans="1:9" s="130" customFormat="1" ht="12.75">
      <c r="A10" s="187">
        <v>0.375</v>
      </c>
      <c r="B10" s="136"/>
      <c r="C10" s="137" t="s">
        <v>52</v>
      </c>
      <c r="D10" s="138">
        <v>31.2</v>
      </c>
      <c r="E10" s="139" t="s">
        <v>109</v>
      </c>
      <c r="F10" s="138">
        <v>30.9</v>
      </c>
      <c r="G10" s="139"/>
      <c r="H10" s="140"/>
      <c r="I10" s="13">
        <f t="shared" si="0"/>
        <v>2</v>
      </c>
    </row>
    <row r="11" spans="1:9" s="130" customFormat="1" ht="12.75">
      <c r="A11" s="187">
        <v>0.38125000000000003</v>
      </c>
      <c r="B11" s="136"/>
      <c r="C11" s="139" t="s">
        <v>112</v>
      </c>
      <c r="D11" s="138">
        <v>26.4</v>
      </c>
      <c r="E11" s="137" t="s">
        <v>107</v>
      </c>
      <c r="F11" s="138">
        <v>23</v>
      </c>
      <c r="G11" s="139" t="s">
        <v>54</v>
      </c>
      <c r="H11" s="141">
        <v>22.5</v>
      </c>
      <c r="I11" s="13">
        <f t="shared" si="0"/>
        <v>3</v>
      </c>
    </row>
    <row r="12" spans="1:9" s="130" customFormat="1" ht="12.75">
      <c r="A12" s="187">
        <v>0.38750000000000001</v>
      </c>
      <c r="B12" s="136"/>
      <c r="C12" s="137" t="s">
        <v>103</v>
      </c>
      <c r="D12" s="138">
        <v>17.8</v>
      </c>
      <c r="E12" s="139" t="s">
        <v>111</v>
      </c>
      <c r="F12" s="138">
        <v>17.3</v>
      </c>
      <c r="G12" s="139" t="s">
        <v>110</v>
      </c>
      <c r="H12" s="141">
        <v>17.100000000000001</v>
      </c>
      <c r="I12" s="13">
        <f t="shared" si="0"/>
        <v>3</v>
      </c>
    </row>
    <row r="13" spans="1:9" s="130" customFormat="1" ht="12.75">
      <c r="A13" s="187">
        <v>0.39374999999999999</v>
      </c>
      <c r="B13" s="136"/>
      <c r="C13" s="137" t="s">
        <v>104</v>
      </c>
      <c r="D13" s="138">
        <v>16.8</v>
      </c>
      <c r="E13" s="137" t="s">
        <v>108</v>
      </c>
      <c r="F13" s="138">
        <v>14.1</v>
      </c>
      <c r="G13" s="137" t="s">
        <v>99</v>
      </c>
      <c r="H13" s="141">
        <v>14</v>
      </c>
      <c r="I13" s="13">
        <f t="shared" si="0"/>
        <v>3</v>
      </c>
    </row>
    <row r="14" spans="1:9" s="130" customFormat="1" ht="12.75">
      <c r="A14" s="187">
        <v>0.4</v>
      </c>
      <c r="B14" s="136"/>
      <c r="C14" s="137" t="s">
        <v>97</v>
      </c>
      <c r="D14" s="138">
        <v>13.5</v>
      </c>
      <c r="E14" s="137" t="s">
        <v>96</v>
      </c>
      <c r="F14" s="138">
        <v>12.3</v>
      </c>
      <c r="G14" s="137" t="s">
        <v>105</v>
      </c>
      <c r="H14" s="141">
        <v>12.2</v>
      </c>
      <c r="I14" s="13">
        <f t="shared" si="0"/>
        <v>3</v>
      </c>
    </row>
    <row r="15" spans="1:9" s="130" customFormat="1" ht="13.5" thickBot="1">
      <c r="A15" s="188">
        <v>0.40625</v>
      </c>
      <c r="B15" s="142"/>
      <c r="C15" s="143" t="s">
        <v>113</v>
      </c>
      <c r="D15" s="144">
        <v>11.2</v>
      </c>
      <c r="E15" s="145" t="s">
        <v>98</v>
      </c>
      <c r="F15" s="144">
        <v>7.7</v>
      </c>
      <c r="G15" s="145" t="s">
        <v>101</v>
      </c>
      <c r="H15" s="146">
        <v>3.2</v>
      </c>
      <c r="I15" s="13">
        <f t="shared" si="0"/>
        <v>3</v>
      </c>
    </row>
    <row r="16" spans="1:9" s="130" customFormat="1" ht="12" customHeight="1" thickBot="1">
      <c r="A16" s="313" t="s">
        <v>179</v>
      </c>
      <c r="B16" s="305"/>
      <c r="C16" s="305"/>
      <c r="D16" s="305"/>
      <c r="E16" s="305"/>
      <c r="F16" s="305"/>
      <c r="G16" s="305"/>
      <c r="H16" s="306"/>
      <c r="I16" s="147">
        <f t="shared" si="0"/>
        <v>0</v>
      </c>
    </row>
    <row r="17" spans="1:9" s="130" customFormat="1" ht="12" customHeight="1">
      <c r="A17" s="220">
        <v>0.41250000000000003</v>
      </c>
      <c r="B17" s="148"/>
      <c r="C17" s="149" t="s">
        <v>90</v>
      </c>
      <c r="D17" s="149">
        <v>54</v>
      </c>
      <c r="E17" s="150" t="s">
        <v>89</v>
      </c>
      <c r="F17" s="151">
        <v>28.7</v>
      </c>
      <c r="G17" s="150"/>
      <c r="H17" s="152"/>
      <c r="I17" s="13">
        <f t="shared" si="0"/>
        <v>2</v>
      </c>
    </row>
    <row r="18" spans="1:9" s="130" customFormat="1" ht="12" customHeight="1">
      <c r="A18" s="220">
        <v>0.41875000000000001</v>
      </c>
      <c r="B18" s="153"/>
      <c r="C18" s="154" t="s">
        <v>88</v>
      </c>
      <c r="D18" s="155">
        <v>28</v>
      </c>
      <c r="E18" s="154" t="s">
        <v>87</v>
      </c>
      <c r="F18" s="155">
        <v>20.100000000000001</v>
      </c>
      <c r="G18" s="154" t="s">
        <v>86</v>
      </c>
      <c r="H18" s="156">
        <v>19.899999999999999</v>
      </c>
      <c r="I18" s="13">
        <f t="shared" si="0"/>
        <v>3</v>
      </c>
    </row>
    <row r="19" spans="1:9" s="130" customFormat="1" ht="12" customHeight="1">
      <c r="A19" s="220">
        <v>0.42499999999999999</v>
      </c>
      <c r="B19" s="153"/>
      <c r="C19" s="157" t="s">
        <v>67</v>
      </c>
      <c r="D19" s="155">
        <v>11.9</v>
      </c>
      <c r="E19" s="154" t="s">
        <v>49</v>
      </c>
      <c r="F19" s="155">
        <v>11.6</v>
      </c>
      <c r="G19" s="251" t="s">
        <v>85</v>
      </c>
      <c r="H19" s="156">
        <v>8.6999999999999993</v>
      </c>
      <c r="I19" s="13">
        <v>2</v>
      </c>
    </row>
    <row r="20" spans="1:9" s="130" customFormat="1" ht="12" customHeight="1">
      <c r="A20" s="220">
        <v>0.43125000000000002</v>
      </c>
      <c r="B20" s="153"/>
      <c r="C20" s="154" t="s">
        <v>84</v>
      </c>
      <c r="D20" s="155">
        <v>7.1</v>
      </c>
      <c r="E20" s="154" t="s">
        <v>83</v>
      </c>
      <c r="F20" s="155">
        <v>6.8</v>
      </c>
      <c r="G20" s="154" t="s">
        <v>82</v>
      </c>
      <c r="H20" s="156">
        <v>6.6</v>
      </c>
      <c r="I20" s="13">
        <f t="shared" si="0"/>
        <v>3</v>
      </c>
    </row>
    <row r="21" spans="1:9" s="130" customFormat="1" ht="12" customHeight="1">
      <c r="A21" s="220">
        <v>0.4375</v>
      </c>
      <c r="B21" s="153"/>
      <c r="C21" s="154" t="s">
        <v>81</v>
      </c>
      <c r="D21" s="155">
        <v>5.9</v>
      </c>
      <c r="E21" s="154" t="s">
        <v>80</v>
      </c>
      <c r="F21" s="155">
        <v>5.8</v>
      </c>
      <c r="G21" s="154" t="s">
        <v>79</v>
      </c>
      <c r="H21" s="156">
        <v>5.4</v>
      </c>
      <c r="I21" s="13">
        <f t="shared" si="0"/>
        <v>3</v>
      </c>
    </row>
    <row r="22" spans="1:9" s="130" customFormat="1" ht="12" customHeight="1">
      <c r="A22" s="220">
        <v>0.44374999999999998</v>
      </c>
      <c r="B22" s="153"/>
      <c r="C22" s="154" t="s">
        <v>77</v>
      </c>
      <c r="D22" s="155">
        <v>4.2</v>
      </c>
      <c r="E22" s="154" t="s">
        <v>76</v>
      </c>
      <c r="F22" s="155">
        <v>3.2</v>
      </c>
      <c r="G22" s="154" t="s">
        <v>75</v>
      </c>
      <c r="H22" s="156">
        <v>3</v>
      </c>
      <c r="I22" s="13">
        <f t="shared" si="0"/>
        <v>3</v>
      </c>
    </row>
    <row r="23" spans="1:9" s="130" customFormat="1" ht="12" customHeight="1">
      <c r="A23" s="220">
        <v>0.45</v>
      </c>
      <c r="B23" s="153"/>
      <c r="C23" s="157" t="s">
        <v>66</v>
      </c>
      <c r="D23" s="155">
        <v>1.8</v>
      </c>
      <c r="E23" s="154" t="s">
        <v>73</v>
      </c>
      <c r="F23" s="155">
        <v>0.7</v>
      </c>
      <c r="G23" s="154" t="s">
        <v>72</v>
      </c>
      <c r="H23" s="156">
        <v>0.4</v>
      </c>
      <c r="I23" s="13">
        <f t="shared" si="0"/>
        <v>3</v>
      </c>
    </row>
    <row r="24" spans="1:9" s="130" customFormat="1" ht="12" customHeight="1" thickBot="1">
      <c r="A24" s="220">
        <v>0.45624999999999999</v>
      </c>
      <c r="B24" s="158"/>
      <c r="C24" s="159" t="s">
        <v>71</v>
      </c>
      <c r="D24" s="159">
        <v>-0.7</v>
      </c>
      <c r="E24" s="160" t="s">
        <v>70</v>
      </c>
      <c r="F24" s="161">
        <v>-0.8</v>
      </c>
      <c r="G24" s="160" t="s">
        <v>69</v>
      </c>
      <c r="H24" s="162">
        <v>-1.9</v>
      </c>
      <c r="I24" s="13">
        <f t="shared" si="0"/>
        <v>3</v>
      </c>
    </row>
    <row r="25" spans="1:9" s="130" customFormat="1" ht="12" customHeight="1" thickBot="1">
      <c r="A25" s="304" t="s">
        <v>180</v>
      </c>
      <c r="B25" s="311"/>
      <c r="C25" s="311"/>
      <c r="D25" s="311"/>
      <c r="E25" s="311"/>
      <c r="F25" s="311"/>
      <c r="G25" s="311"/>
      <c r="H25" s="312"/>
      <c r="I25" s="147">
        <f t="shared" si="0"/>
        <v>0</v>
      </c>
    </row>
    <row r="26" spans="1:9" s="130" customFormat="1" ht="12" customHeight="1">
      <c r="A26" s="220">
        <v>0.46250000000000002</v>
      </c>
      <c r="B26" s="148"/>
      <c r="C26" s="154" t="s">
        <v>95</v>
      </c>
      <c r="D26" s="163">
        <v>15.4</v>
      </c>
      <c r="E26" s="150" t="s">
        <v>51</v>
      </c>
      <c r="F26" s="151">
        <v>7.4</v>
      </c>
      <c r="G26" s="150" t="s">
        <v>94</v>
      </c>
      <c r="H26" s="152">
        <v>3.4</v>
      </c>
      <c r="I26" s="13">
        <f t="shared" si="0"/>
        <v>3</v>
      </c>
    </row>
    <row r="27" spans="1:9" s="130" customFormat="1" ht="12" customHeight="1" thickBot="1">
      <c r="A27" s="220">
        <v>0.46875</v>
      </c>
      <c r="B27" s="158"/>
      <c r="C27" s="160" t="s">
        <v>93</v>
      </c>
      <c r="D27" s="161">
        <v>2</v>
      </c>
      <c r="E27" s="160" t="s">
        <v>181</v>
      </c>
      <c r="F27" s="161">
        <v>-0.3</v>
      </c>
      <c r="G27" s="160" t="s">
        <v>91</v>
      </c>
      <c r="H27" s="162">
        <v>-0.5</v>
      </c>
      <c r="I27" s="13">
        <f t="shared" si="0"/>
        <v>3</v>
      </c>
    </row>
    <row r="28" spans="1:9" s="130" customFormat="1" ht="12" customHeight="1" thickBot="1">
      <c r="A28" s="301" t="s">
        <v>182</v>
      </c>
      <c r="B28" s="307"/>
      <c r="C28" s="307"/>
      <c r="D28" s="307"/>
      <c r="E28" s="307"/>
      <c r="F28" s="307"/>
      <c r="G28" s="307"/>
      <c r="H28" s="308"/>
      <c r="I28" s="147">
        <f t="shared" si="0"/>
        <v>0</v>
      </c>
    </row>
    <row r="29" spans="1:9" s="130" customFormat="1" ht="12" customHeight="1">
      <c r="A29" s="231">
        <v>0.47500000000000098</v>
      </c>
      <c r="B29" s="148"/>
      <c r="C29" s="150" t="s">
        <v>116</v>
      </c>
      <c r="D29" s="164">
        <v>10</v>
      </c>
      <c r="E29" s="150" t="s">
        <v>115</v>
      </c>
      <c r="F29" s="151">
        <v>9.9</v>
      </c>
      <c r="G29" s="150" t="s">
        <v>114</v>
      </c>
      <c r="H29" s="165">
        <v>3.5</v>
      </c>
      <c r="I29" s="13">
        <f t="shared" si="0"/>
        <v>3</v>
      </c>
    </row>
    <row r="30" spans="1:9" s="130" customFormat="1" ht="12" customHeight="1">
      <c r="A30" s="220">
        <v>0.48125000000000101</v>
      </c>
      <c r="B30" s="153"/>
      <c r="C30" s="154" t="s">
        <v>119</v>
      </c>
      <c r="D30" s="155">
        <v>16.3</v>
      </c>
      <c r="E30" s="154" t="s">
        <v>118</v>
      </c>
      <c r="F30" s="155">
        <v>12</v>
      </c>
      <c r="G30" s="154" t="s">
        <v>117</v>
      </c>
      <c r="H30" s="166">
        <v>11.2</v>
      </c>
      <c r="I30" s="13">
        <f t="shared" si="0"/>
        <v>3</v>
      </c>
    </row>
    <row r="31" spans="1:9" s="130" customFormat="1" ht="12" customHeight="1">
      <c r="A31" s="220">
        <v>0.48750000000000099</v>
      </c>
      <c r="B31" s="153"/>
      <c r="C31" s="154" t="s">
        <v>122</v>
      </c>
      <c r="D31" s="155">
        <v>23.1</v>
      </c>
      <c r="E31" s="154" t="s">
        <v>121</v>
      </c>
      <c r="F31" s="163">
        <v>18.5</v>
      </c>
      <c r="G31" s="154" t="s">
        <v>120</v>
      </c>
      <c r="H31" s="166">
        <v>17</v>
      </c>
      <c r="I31" s="13">
        <f t="shared" si="0"/>
        <v>3</v>
      </c>
    </row>
    <row r="32" spans="1:9" s="130" customFormat="1" ht="12" customHeight="1">
      <c r="A32" s="220">
        <v>0.49375000000000102</v>
      </c>
      <c r="B32" s="153"/>
      <c r="C32" s="154" t="s">
        <v>183</v>
      </c>
      <c r="D32" s="155">
        <v>31.9</v>
      </c>
      <c r="E32" s="154" t="s">
        <v>123</v>
      </c>
      <c r="F32" s="163">
        <v>30.9</v>
      </c>
      <c r="G32" s="154" t="s">
        <v>55</v>
      </c>
      <c r="H32" s="166">
        <v>27</v>
      </c>
      <c r="I32" s="13">
        <f t="shared" si="0"/>
        <v>3</v>
      </c>
    </row>
    <row r="33" spans="1:10" s="130" customFormat="1" ht="12" customHeight="1">
      <c r="A33" s="220">
        <v>0.500000000000001</v>
      </c>
      <c r="B33" s="153"/>
      <c r="C33" s="154" t="s">
        <v>126</v>
      </c>
      <c r="D33" s="163">
        <v>32.299999999999997</v>
      </c>
      <c r="E33" s="154" t="s">
        <v>125</v>
      </c>
      <c r="F33" s="155">
        <v>32</v>
      </c>
      <c r="G33" s="139"/>
      <c r="H33" s="140"/>
      <c r="I33" s="13">
        <f t="shared" si="0"/>
        <v>2</v>
      </c>
    </row>
    <row r="34" spans="1:10" s="130" customFormat="1" ht="12" customHeight="1" thickBot="1">
      <c r="A34" s="220">
        <v>0.50625000000000098</v>
      </c>
      <c r="B34" s="153"/>
      <c r="C34" s="154" t="s">
        <v>128</v>
      </c>
      <c r="D34" s="155">
        <v>36.299999999999997</v>
      </c>
      <c r="E34" s="154" t="s">
        <v>127</v>
      </c>
      <c r="F34" s="155">
        <v>36.299999999999997</v>
      </c>
      <c r="G34" s="154"/>
      <c r="H34" s="166"/>
      <c r="I34" s="13">
        <f t="shared" si="0"/>
        <v>2</v>
      </c>
    </row>
    <row r="35" spans="1:10" s="130" customFormat="1" ht="12" customHeight="1" thickBot="1">
      <c r="A35" s="250">
        <v>0.51250000000000007</v>
      </c>
      <c r="B35" s="158"/>
      <c r="C35" s="160" t="s">
        <v>129</v>
      </c>
      <c r="D35" s="167">
        <v>38.799999999999997</v>
      </c>
      <c r="E35" s="168" t="s">
        <v>184</v>
      </c>
      <c r="F35" s="161">
        <v>-2.5</v>
      </c>
      <c r="G35" s="160"/>
      <c r="H35" s="162"/>
      <c r="I35" s="13">
        <f t="shared" si="0"/>
        <v>2</v>
      </c>
      <c r="J35" s="169">
        <f>SUM(I9:I35)</f>
        <v>65</v>
      </c>
    </row>
    <row r="36" spans="1:10" s="130" customFormat="1" ht="12" customHeight="1" thickBot="1">
      <c r="I36" s="147">
        <f t="shared" si="0"/>
        <v>0</v>
      </c>
    </row>
    <row r="37" spans="1:10" s="130" customFormat="1" ht="12" customHeight="1" thickBot="1">
      <c r="A37" s="314" t="s">
        <v>185</v>
      </c>
      <c r="B37" s="315"/>
      <c r="C37" s="315"/>
      <c r="D37" s="315"/>
      <c r="E37" s="315"/>
      <c r="F37" s="315"/>
      <c r="G37" s="315"/>
      <c r="H37" s="316"/>
      <c r="I37" s="147">
        <f t="shared" si="0"/>
        <v>0</v>
      </c>
    </row>
    <row r="38" spans="1:10" s="130" customFormat="1" ht="12" customHeight="1" thickBot="1">
      <c r="A38" s="298" t="s">
        <v>177</v>
      </c>
      <c r="B38" s="299"/>
      <c r="C38" s="299"/>
      <c r="D38" s="299"/>
      <c r="E38" s="299"/>
      <c r="F38" s="299"/>
      <c r="G38" s="299"/>
      <c r="H38" s="300"/>
      <c r="I38" s="147">
        <f t="shared" si="0"/>
        <v>0</v>
      </c>
    </row>
    <row r="39" spans="1:10" s="130" customFormat="1" ht="12" customHeight="1" thickBot="1">
      <c r="A39" s="304" t="s">
        <v>186</v>
      </c>
      <c r="B39" s="305"/>
      <c r="C39" s="305"/>
      <c r="D39" s="305"/>
      <c r="E39" s="305"/>
      <c r="F39" s="305"/>
      <c r="G39" s="305"/>
      <c r="H39" s="306"/>
      <c r="I39" s="147">
        <f t="shared" si="0"/>
        <v>0</v>
      </c>
    </row>
    <row r="40" spans="1:10" s="130" customFormat="1" ht="12" customHeight="1">
      <c r="A40" s="220">
        <v>0.51875000000000104</v>
      </c>
      <c r="B40" s="148"/>
      <c r="C40" s="150" t="s">
        <v>147</v>
      </c>
      <c r="D40" s="151">
        <v>0</v>
      </c>
      <c r="E40" s="150" t="s">
        <v>146</v>
      </c>
      <c r="F40" s="164">
        <v>0</v>
      </c>
      <c r="G40" s="150" t="s">
        <v>148</v>
      </c>
      <c r="H40" s="152"/>
      <c r="I40" s="13">
        <f t="shared" si="0"/>
        <v>3</v>
      </c>
    </row>
    <row r="41" spans="1:10" s="130" customFormat="1" ht="12" customHeight="1">
      <c r="A41" s="220">
        <v>0.52500000000000102</v>
      </c>
      <c r="B41" s="153"/>
      <c r="C41" s="154" t="s">
        <v>145</v>
      </c>
      <c r="D41" s="155">
        <v>0</v>
      </c>
      <c r="E41" s="154" t="s">
        <v>144</v>
      </c>
      <c r="F41" s="163">
        <v>24.6</v>
      </c>
      <c r="G41" s="154" t="s">
        <v>143</v>
      </c>
      <c r="H41" s="166">
        <v>0</v>
      </c>
      <c r="I41" s="13">
        <f t="shared" si="0"/>
        <v>3</v>
      </c>
    </row>
    <row r="42" spans="1:10" s="130" customFormat="1" ht="12" customHeight="1">
      <c r="A42" s="220">
        <v>0.531250000000001</v>
      </c>
      <c r="B42" s="153"/>
      <c r="C42" s="154" t="s">
        <v>142</v>
      </c>
      <c r="D42" s="155">
        <v>47</v>
      </c>
      <c r="E42" s="154" t="s">
        <v>56</v>
      </c>
      <c r="F42" s="163">
        <v>45.3</v>
      </c>
      <c r="G42" s="154" t="s">
        <v>141</v>
      </c>
      <c r="H42" s="166">
        <v>45.7</v>
      </c>
      <c r="I42" s="13">
        <f t="shared" si="0"/>
        <v>3</v>
      </c>
    </row>
    <row r="43" spans="1:10" s="130" customFormat="1" ht="12" customHeight="1">
      <c r="A43" s="220">
        <v>0.53750000000000098</v>
      </c>
      <c r="B43" s="153"/>
      <c r="C43" s="154" t="s">
        <v>140</v>
      </c>
      <c r="D43" s="155">
        <v>41.4</v>
      </c>
      <c r="E43" s="154" t="s">
        <v>139</v>
      </c>
      <c r="F43" s="163">
        <v>30.4</v>
      </c>
      <c r="G43" s="154" t="s">
        <v>138</v>
      </c>
      <c r="H43" s="166">
        <v>32.200000000000003</v>
      </c>
      <c r="I43" s="13">
        <f t="shared" si="0"/>
        <v>3</v>
      </c>
    </row>
    <row r="44" spans="1:10" s="130" customFormat="1" ht="12" customHeight="1">
      <c r="A44" s="220">
        <v>0.54375000000000095</v>
      </c>
      <c r="B44" s="153"/>
      <c r="C44" s="170" t="s">
        <v>151</v>
      </c>
      <c r="D44" s="155">
        <v>34.700000000000003</v>
      </c>
      <c r="E44" s="170" t="s">
        <v>150</v>
      </c>
      <c r="F44" s="155">
        <v>45.8</v>
      </c>
      <c r="G44" s="154"/>
      <c r="H44" s="166"/>
      <c r="I44" s="13">
        <f t="shared" si="0"/>
        <v>2</v>
      </c>
    </row>
    <row r="45" spans="1:10" s="130" customFormat="1" ht="12" customHeight="1" thickBot="1">
      <c r="A45" s="220">
        <v>0.55000000000000104</v>
      </c>
      <c r="B45" s="158"/>
      <c r="C45" s="171" t="s">
        <v>57</v>
      </c>
      <c r="D45" s="167">
        <v>54</v>
      </c>
      <c r="E45" s="171" t="s">
        <v>149</v>
      </c>
      <c r="F45" s="161">
        <v>26.7</v>
      </c>
      <c r="G45" s="159"/>
      <c r="H45" s="172"/>
      <c r="I45" s="13">
        <f t="shared" si="0"/>
        <v>2</v>
      </c>
    </row>
    <row r="46" spans="1:10" s="130" customFormat="1" ht="12" customHeight="1" thickBot="1">
      <c r="A46" s="304" t="s">
        <v>187</v>
      </c>
      <c r="B46" s="307"/>
      <c r="C46" s="307"/>
      <c r="D46" s="307"/>
      <c r="E46" s="307"/>
      <c r="F46" s="307"/>
      <c r="G46" s="307"/>
      <c r="H46" s="308"/>
      <c r="I46" s="147">
        <f t="shared" si="0"/>
        <v>0</v>
      </c>
    </row>
    <row r="47" spans="1:10" s="130" customFormat="1" ht="12" customHeight="1">
      <c r="A47" s="220">
        <v>0.55625000000000202</v>
      </c>
      <c r="B47" s="148"/>
      <c r="C47" s="150" t="s">
        <v>58</v>
      </c>
      <c r="D47" s="151">
        <v>54</v>
      </c>
      <c r="E47" s="150" t="s">
        <v>154</v>
      </c>
      <c r="F47" s="164">
        <v>0</v>
      </c>
      <c r="G47" s="150" t="s">
        <v>152</v>
      </c>
      <c r="H47" s="165">
        <v>25.4</v>
      </c>
      <c r="I47" s="13">
        <f t="shared" si="0"/>
        <v>3</v>
      </c>
    </row>
    <row r="48" spans="1:10" s="130" customFormat="1" ht="12" customHeight="1">
      <c r="A48" s="220">
        <v>0.562500000000002</v>
      </c>
      <c r="B48" s="153"/>
      <c r="C48" s="154" t="s">
        <v>157</v>
      </c>
      <c r="D48" s="155">
        <v>0</v>
      </c>
      <c r="E48" s="154" t="s">
        <v>156</v>
      </c>
      <c r="F48" s="163">
        <v>0</v>
      </c>
      <c r="G48" s="154" t="s">
        <v>155</v>
      </c>
      <c r="H48" s="166">
        <v>41.5</v>
      </c>
      <c r="I48" s="13">
        <f t="shared" si="0"/>
        <v>3</v>
      </c>
    </row>
    <row r="49" spans="1:10" s="130" customFormat="1" ht="12" customHeight="1">
      <c r="A49" s="309">
        <v>0.56875000000000198</v>
      </c>
      <c r="B49" s="153"/>
      <c r="C49" s="154" t="s">
        <v>161</v>
      </c>
      <c r="D49" s="155">
        <v>0</v>
      </c>
      <c r="E49" s="154" t="s">
        <v>160</v>
      </c>
      <c r="F49" s="163">
        <v>0</v>
      </c>
      <c r="G49" s="139"/>
      <c r="H49" s="140"/>
      <c r="I49" s="13">
        <f t="shared" si="0"/>
        <v>2</v>
      </c>
    </row>
    <row r="50" spans="1:10" s="130" customFormat="1" ht="12" customHeight="1">
      <c r="A50" s="310"/>
      <c r="B50" s="153"/>
      <c r="C50" s="154" t="s">
        <v>159</v>
      </c>
      <c r="D50" s="155">
        <v>0</v>
      </c>
      <c r="E50" s="154" t="s">
        <v>158</v>
      </c>
      <c r="F50" s="163">
        <v>43.6</v>
      </c>
      <c r="G50" s="154"/>
      <c r="H50" s="166"/>
      <c r="I50" s="13">
        <f t="shared" si="0"/>
        <v>2</v>
      </c>
    </row>
    <row r="51" spans="1:10" s="130" customFormat="1" ht="12" customHeight="1" thickBot="1">
      <c r="A51" s="220">
        <v>0.57500000000000195</v>
      </c>
      <c r="B51" s="158"/>
      <c r="C51" s="171" t="s">
        <v>164</v>
      </c>
      <c r="D51" s="161">
        <v>0</v>
      </c>
      <c r="E51" s="171" t="s">
        <v>163</v>
      </c>
      <c r="F51" s="167">
        <v>33.1</v>
      </c>
      <c r="G51" s="171" t="s">
        <v>162</v>
      </c>
      <c r="H51" s="162">
        <v>0</v>
      </c>
      <c r="I51" s="13">
        <f t="shared" si="0"/>
        <v>3</v>
      </c>
    </row>
    <row r="52" spans="1:10" s="130" customFormat="1" ht="12" customHeight="1" thickBot="1">
      <c r="A52" s="301" t="s">
        <v>188</v>
      </c>
      <c r="B52" s="311"/>
      <c r="C52" s="311"/>
      <c r="D52" s="311"/>
      <c r="E52" s="311"/>
      <c r="F52" s="311"/>
      <c r="G52" s="311"/>
      <c r="H52" s="312"/>
      <c r="I52" s="147">
        <f t="shared" si="0"/>
        <v>0</v>
      </c>
    </row>
    <row r="53" spans="1:10" s="130" customFormat="1" ht="12" customHeight="1">
      <c r="A53" s="198">
        <v>0.58125000000000204</v>
      </c>
      <c r="B53" s="136"/>
      <c r="C53" s="170" t="s">
        <v>172</v>
      </c>
      <c r="D53" s="163" t="s">
        <v>10</v>
      </c>
      <c r="E53" s="154" t="s">
        <v>169</v>
      </c>
      <c r="F53" s="163" t="s">
        <v>10</v>
      </c>
      <c r="G53" s="154" t="s">
        <v>173</v>
      </c>
      <c r="H53" s="156" t="s">
        <v>10</v>
      </c>
      <c r="I53" s="13">
        <f t="shared" si="0"/>
        <v>3</v>
      </c>
    </row>
    <row r="54" spans="1:10" s="130" customFormat="1" ht="12" customHeight="1">
      <c r="A54" s="187">
        <v>0.58750000000000202</v>
      </c>
      <c r="B54" s="136"/>
      <c r="C54" s="154" t="s">
        <v>166</v>
      </c>
      <c r="D54" s="163" t="s">
        <v>10</v>
      </c>
      <c r="E54" s="154" t="s">
        <v>168</v>
      </c>
      <c r="F54" s="163" t="s">
        <v>10</v>
      </c>
      <c r="G54" s="154" t="s">
        <v>170</v>
      </c>
      <c r="H54" s="156" t="s">
        <v>10</v>
      </c>
      <c r="I54" s="13">
        <f t="shared" si="0"/>
        <v>3</v>
      </c>
    </row>
    <row r="55" spans="1:10" s="130" customFormat="1" ht="12" customHeight="1" thickBot="1">
      <c r="A55" s="173">
        <v>0.59375</v>
      </c>
      <c r="B55" s="174"/>
      <c r="C55" s="160" t="s">
        <v>167</v>
      </c>
      <c r="D55" s="167" t="s">
        <v>10</v>
      </c>
      <c r="E55" s="325" t="s">
        <v>171</v>
      </c>
      <c r="F55" s="175" t="s">
        <v>10</v>
      </c>
      <c r="G55" s="154" t="s">
        <v>174</v>
      </c>
      <c r="H55" s="176" t="s">
        <v>10</v>
      </c>
      <c r="I55" s="13">
        <v>2</v>
      </c>
    </row>
    <row r="56" spans="1:10" s="130" customFormat="1" ht="12" customHeight="1" thickBot="1">
      <c r="A56" s="313" t="s">
        <v>189</v>
      </c>
      <c r="B56" s="302"/>
      <c r="C56" s="302"/>
      <c r="D56" s="302"/>
      <c r="E56" s="302"/>
      <c r="F56" s="302"/>
      <c r="G56" s="302"/>
      <c r="H56" s="303"/>
      <c r="I56" s="147">
        <f t="shared" si="0"/>
        <v>0</v>
      </c>
    </row>
    <row r="57" spans="1:10" s="130" customFormat="1" ht="12" customHeight="1" thickBot="1">
      <c r="A57" s="250">
        <v>0.6</v>
      </c>
      <c r="B57" s="158"/>
      <c r="C57" s="160" t="s">
        <v>59</v>
      </c>
      <c r="D57" s="167" t="s">
        <v>10</v>
      </c>
      <c r="E57" s="160"/>
      <c r="F57" s="167"/>
      <c r="G57" s="160"/>
      <c r="H57" s="176"/>
      <c r="I57" s="13">
        <f t="shared" si="0"/>
        <v>1</v>
      </c>
    </row>
    <row r="58" spans="1:10" s="130" customFormat="1" ht="12" customHeight="1" thickBot="1">
      <c r="I58" s="147">
        <f>COUNTA(C59,E59,G59)</f>
        <v>0</v>
      </c>
    </row>
    <row r="59" spans="1:10" s="130" customFormat="1" ht="12" customHeight="1" thickBot="1">
      <c r="A59" s="298" t="s">
        <v>190</v>
      </c>
      <c r="B59" s="299"/>
      <c r="C59" s="299"/>
      <c r="D59" s="299"/>
      <c r="E59" s="299"/>
      <c r="F59" s="299"/>
      <c r="G59" s="299"/>
      <c r="H59" s="300"/>
      <c r="I59" s="147"/>
    </row>
    <row r="60" spans="1:10" s="130" customFormat="1" ht="12" customHeight="1" thickBot="1">
      <c r="A60" s="301" t="s">
        <v>191</v>
      </c>
      <c r="B60" s="302"/>
      <c r="C60" s="302"/>
      <c r="D60" s="302"/>
      <c r="E60" s="302"/>
      <c r="F60" s="302"/>
      <c r="G60" s="302"/>
      <c r="H60" s="303"/>
      <c r="I60" s="147">
        <f t="shared" si="0"/>
        <v>0</v>
      </c>
    </row>
    <row r="61" spans="1:10" s="130" customFormat="1" ht="12" customHeight="1" thickBot="1">
      <c r="A61" s="187">
        <v>0.38125000000000003</v>
      </c>
      <c r="B61" s="136"/>
      <c r="C61" s="154" t="s">
        <v>192</v>
      </c>
      <c r="D61" s="163">
        <v>0</v>
      </c>
      <c r="E61" s="154" t="s">
        <v>132</v>
      </c>
      <c r="F61" s="163">
        <v>0</v>
      </c>
      <c r="G61" s="154"/>
      <c r="H61" s="156"/>
      <c r="I61" s="13">
        <f t="shared" si="0"/>
        <v>2</v>
      </c>
    </row>
    <row r="62" spans="1:10" s="130" customFormat="1" ht="12" customHeight="1" thickBot="1">
      <c r="A62" s="187">
        <v>0.38750000000000001</v>
      </c>
      <c r="B62" s="136"/>
      <c r="C62" s="177" t="s">
        <v>165</v>
      </c>
      <c r="D62" s="163">
        <v>54</v>
      </c>
      <c r="E62" s="154" t="s">
        <v>131</v>
      </c>
      <c r="F62" s="163">
        <v>0</v>
      </c>
      <c r="G62" s="154" t="s">
        <v>130</v>
      </c>
      <c r="H62" s="156">
        <v>54</v>
      </c>
      <c r="I62" s="13">
        <f t="shared" si="0"/>
        <v>3</v>
      </c>
      <c r="J62" s="178">
        <f>SUM(I40:I63)</f>
        <v>46</v>
      </c>
    </row>
    <row r="63" spans="1:10" s="130" customFormat="1" ht="12" customHeight="1" thickBot="1">
      <c r="A63" s="188">
        <v>0.39374999999999999</v>
      </c>
      <c r="B63" s="174"/>
      <c r="C63" s="171" t="s">
        <v>135</v>
      </c>
      <c r="D63" s="167">
        <v>48.2</v>
      </c>
      <c r="E63" s="171" t="s">
        <v>136</v>
      </c>
      <c r="F63" s="167">
        <v>54</v>
      </c>
      <c r="G63" s="171" t="s">
        <v>137</v>
      </c>
      <c r="H63" s="176">
        <v>0</v>
      </c>
      <c r="I63" s="13">
        <f t="shared" si="0"/>
        <v>3</v>
      </c>
      <c r="J63" s="179">
        <f>SUM(J35+J62)</f>
        <v>111</v>
      </c>
    </row>
    <row r="64" spans="1:10" s="183" customFormat="1" ht="11.25">
      <c r="A64" s="180"/>
      <c r="B64" s="181"/>
      <c r="C64" s="181"/>
      <c r="D64" s="182"/>
      <c r="E64" s="181"/>
      <c r="F64" s="182"/>
      <c r="G64" s="181"/>
      <c r="H64" s="182"/>
    </row>
    <row r="65" spans="1:8" s="183" customFormat="1" ht="11.25">
      <c r="A65" s="180"/>
      <c r="B65" s="181"/>
      <c r="C65" s="181"/>
      <c r="D65" s="182"/>
      <c r="E65" s="181"/>
      <c r="F65" s="182"/>
      <c r="G65" s="181"/>
      <c r="H65" s="182"/>
    </row>
    <row r="66" spans="1:8" s="183" customFormat="1" ht="11.25">
      <c r="A66" s="180"/>
      <c r="B66" s="181"/>
      <c r="C66" s="181"/>
      <c r="D66" s="182"/>
      <c r="E66" s="181"/>
      <c r="F66" s="182"/>
      <c r="G66" s="181"/>
      <c r="H66" s="182"/>
    </row>
    <row r="67" spans="1:8" s="183" customFormat="1" ht="11.25">
      <c r="A67" s="180"/>
      <c r="B67" s="181"/>
      <c r="C67" s="181"/>
      <c r="D67" s="182"/>
      <c r="E67" s="181"/>
      <c r="F67" s="182"/>
      <c r="G67" s="181"/>
      <c r="H67" s="182"/>
    </row>
    <row r="68" spans="1:8" s="183" customFormat="1" ht="11.25">
      <c r="A68" s="180"/>
      <c r="B68" s="181"/>
      <c r="C68" s="181"/>
      <c r="D68" s="182"/>
      <c r="E68" s="181"/>
      <c r="F68" s="182"/>
      <c r="G68" s="181"/>
      <c r="H68" s="182"/>
    </row>
    <row r="69" spans="1:8" s="183" customFormat="1" ht="11.25">
      <c r="A69" s="180"/>
      <c r="B69" s="181"/>
      <c r="C69" s="181"/>
      <c r="D69" s="182"/>
      <c r="E69" s="181"/>
      <c r="F69" s="182"/>
      <c r="G69" s="181"/>
      <c r="H69" s="182"/>
    </row>
    <row r="70" spans="1:8" s="183" customFormat="1" ht="11.25">
      <c r="A70" s="180"/>
      <c r="B70" s="181"/>
      <c r="C70" s="181"/>
      <c r="D70" s="182"/>
      <c r="E70" s="181"/>
      <c r="F70" s="182"/>
      <c r="G70" s="181"/>
      <c r="H70" s="182"/>
    </row>
    <row r="71" spans="1:8" s="183" customFormat="1" ht="11.25">
      <c r="A71" s="180"/>
      <c r="B71" s="181"/>
      <c r="C71" s="181"/>
      <c r="D71" s="182"/>
      <c r="E71" s="181"/>
      <c r="F71" s="182"/>
      <c r="G71" s="181"/>
      <c r="H71" s="182"/>
    </row>
    <row r="72" spans="1:8" s="183" customFormat="1" ht="11.25">
      <c r="A72" s="180"/>
      <c r="B72" s="181"/>
      <c r="C72" s="181"/>
      <c r="D72" s="182"/>
      <c r="E72" s="181"/>
      <c r="F72" s="182"/>
      <c r="G72" s="181"/>
      <c r="H72" s="182"/>
    </row>
    <row r="73" spans="1:8" s="183" customFormat="1" ht="11.25">
      <c r="A73" s="180"/>
      <c r="B73" s="181"/>
      <c r="C73" s="181"/>
      <c r="D73" s="182"/>
      <c r="E73" s="181"/>
      <c r="F73" s="182"/>
      <c r="G73" s="181"/>
      <c r="H73" s="182"/>
    </row>
    <row r="74" spans="1:8" s="183" customFormat="1" ht="11.25">
      <c r="A74" s="180"/>
      <c r="B74" s="181"/>
      <c r="C74" s="181"/>
      <c r="D74" s="182"/>
      <c r="E74" s="181"/>
      <c r="F74" s="182"/>
      <c r="G74" s="181"/>
      <c r="H74" s="182"/>
    </row>
    <row r="75" spans="1:8" s="183" customFormat="1" ht="11.25">
      <c r="A75" s="180"/>
      <c r="B75" s="181"/>
      <c r="C75" s="181"/>
      <c r="D75" s="182"/>
      <c r="E75" s="181"/>
      <c r="F75" s="182"/>
      <c r="G75" s="181"/>
      <c r="H75" s="182"/>
    </row>
    <row r="76" spans="1:8" s="183" customFormat="1" ht="11.25">
      <c r="A76" s="180"/>
      <c r="B76" s="181"/>
      <c r="C76" s="181"/>
      <c r="D76" s="182"/>
      <c r="E76" s="181"/>
      <c r="F76" s="182"/>
      <c r="G76" s="181"/>
      <c r="H76" s="182"/>
    </row>
    <row r="77" spans="1:8" s="183" customFormat="1" ht="11.25">
      <c r="A77" s="180"/>
      <c r="B77" s="181"/>
      <c r="C77" s="181"/>
      <c r="D77" s="182"/>
      <c r="E77" s="181"/>
      <c r="F77" s="182"/>
      <c r="G77" s="181"/>
      <c r="H77" s="182"/>
    </row>
    <row r="78" spans="1:8" s="183" customFormat="1" ht="11.25">
      <c r="A78" s="180"/>
      <c r="B78" s="181"/>
      <c r="C78" s="181"/>
      <c r="D78" s="182"/>
      <c r="E78" s="181"/>
      <c r="F78" s="182"/>
      <c r="G78" s="181"/>
      <c r="H78" s="182"/>
    </row>
    <row r="79" spans="1:8" s="183" customFormat="1" ht="11.25">
      <c r="A79" s="180"/>
      <c r="B79" s="181"/>
      <c r="C79" s="181"/>
      <c r="D79" s="182"/>
      <c r="E79" s="181"/>
      <c r="F79" s="182"/>
      <c r="G79" s="181"/>
      <c r="H79" s="182"/>
    </row>
    <row r="80" spans="1:8" s="183" customFormat="1" ht="11.25">
      <c r="A80" s="180"/>
      <c r="B80" s="181"/>
      <c r="C80" s="181"/>
      <c r="D80" s="182"/>
      <c r="E80" s="181"/>
      <c r="F80" s="182"/>
      <c r="G80" s="181"/>
      <c r="H80" s="182"/>
    </row>
    <row r="81" spans="1:8" s="183" customFormat="1" ht="11.25">
      <c r="A81" s="180"/>
      <c r="B81" s="181"/>
      <c r="C81" s="181"/>
      <c r="D81" s="182"/>
      <c r="E81" s="181"/>
      <c r="F81" s="182"/>
      <c r="G81" s="181"/>
      <c r="H81" s="182"/>
    </row>
    <row r="82" spans="1:8" s="183" customFormat="1" ht="11.25">
      <c r="A82" s="180"/>
      <c r="B82" s="181"/>
      <c r="C82" s="181"/>
      <c r="D82" s="182"/>
      <c r="E82" s="181"/>
      <c r="F82" s="182"/>
      <c r="G82" s="181"/>
      <c r="H82" s="182"/>
    </row>
    <row r="83" spans="1:8" s="183" customFormat="1" ht="11.25">
      <c r="A83" s="180"/>
      <c r="B83" s="181"/>
      <c r="C83" s="181"/>
      <c r="D83" s="182"/>
      <c r="E83" s="181"/>
      <c r="F83" s="182"/>
      <c r="G83" s="181"/>
      <c r="H83" s="182"/>
    </row>
    <row r="84" spans="1:8" s="183" customFormat="1" ht="11.25">
      <c r="A84" s="180"/>
      <c r="B84" s="181"/>
      <c r="C84" s="181"/>
      <c r="D84" s="182"/>
      <c r="E84" s="181"/>
      <c r="F84" s="182"/>
      <c r="G84" s="181"/>
      <c r="H84" s="182"/>
    </row>
    <row r="85" spans="1:8" s="183" customFormat="1" ht="11.25">
      <c r="A85" s="180"/>
      <c r="B85" s="181"/>
      <c r="C85" s="181"/>
      <c r="D85" s="182"/>
      <c r="E85" s="181"/>
      <c r="F85" s="182"/>
      <c r="G85" s="181"/>
      <c r="H85" s="182"/>
    </row>
    <row r="86" spans="1:8" s="183" customFormat="1" ht="11.25">
      <c r="A86" s="180"/>
      <c r="B86" s="181"/>
      <c r="C86" s="181"/>
      <c r="D86" s="182"/>
      <c r="E86" s="181"/>
      <c r="F86" s="182"/>
      <c r="G86" s="181"/>
      <c r="H86" s="182"/>
    </row>
    <row r="87" spans="1:8" s="183" customFormat="1" ht="11.25">
      <c r="A87" s="180"/>
      <c r="B87" s="181"/>
      <c r="C87" s="181"/>
      <c r="D87" s="182"/>
      <c r="E87" s="181"/>
      <c r="F87" s="182"/>
      <c r="G87" s="181"/>
      <c r="H87" s="182"/>
    </row>
    <row r="88" spans="1:8" s="183" customFormat="1" ht="11.25">
      <c r="A88" s="180"/>
      <c r="B88" s="181"/>
      <c r="C88" s="181"/>
      <c r="D88" s="182"/>
      <c r="E88" s="181"/>
      <c r="F88" s="182"/>
      <c r="G88" s="181"/>
      <c r="H88" s="182"/>
    </row>
    <row r="89" spans="1:8" s="183" customFormat="1" ht="11.25">
      <c r="A89" s="180"/>
      <c r="B89" s="181"/>
      <c r="C89" s="181"/>
      <c r="D89" s="182"/>
      <c r="E89" s="181"/>
      <c r="F89" s="182"/>
      <c r="G89" s="181"/>
      <c r="H89" s="182"/>
    </row>
    <row r="90" spans="1:8" s="183" customFormat="1" ht="11.25">
      <c r="A90" s="180"/>
      <c r="B90" s="181"/>
      <c r="C90" s="181"/>
      <c r="D90" s="182"/>
      <c r="E90" s="181"/>
      <c r="F90" s="182"/>
      <c r="G90" s="181"/>
      <c r="H90" s="182"/>
    </row>
    <row r="91" spans="1:8" s="183" customFormat="1" ht="11.25">
      <c r="A91" s="180"/>
      <c r="B91" s="181"/>
      <c r="C91" s="181"/>
      <c r="D91" s="182"/>
      <c r="E91" s="181"/>
      <c r="F91" s="182"/>
      <c r="G91" s="181"/>
      <c r="H91" s="182"/>
    </row>
    <row r="92" spans="1:8" s="183" customFormat="1" ht="11.25">
      <c r="A92" s="180"/>
      <c r="B92" s="181"/>
      <c r="C92" s="181"/>
      <c r="D92" s="182"/>
      <c r="E92" s="181"/>
      <c r="F92" s="182"/>
      <c r="G92" s="181"/>
      <c r="H92" s="182"/>
    </row>
    <row r="93" spans="1:8" s="183" customFormat="1" ht="11.25">
      <c r="A93" s="180"/>
      <c r="B93" s="181"/>
      <c r="C93" s="181"/>
      <c r="D93" s="182"/>
      <c r="E93" s="181"/>
      <c r="F93" s="182"/>
      <c r="G93" s="181"/>
      <c r="H93" s="182"/>
    </row>
    <row r="94" spans="1:8" s="183" customFormat="1" ht="11.25">
      <c r="A94" s="180"/>
      <c r="B94" s="181"/>
      <c r="C94" s="181"/>
      <c r="D94" s="182"/>
      <c r="E94" s="181"/>
      <c r="F94" s="182"/>
      <c r="G94" s="181"/>
      <c r="H94" s="182"/>
    </row>
    <row r="95" spans="1:8" s="183" customFormat="1" ht="11.25">
      <c r="A95" s="180"/>
      <c r="B95" s="181"/>
      <c r="C95" s="181"/>
      <c r="D95" s="182"/>
      <c r="E95" s="181"/>
      <c r="F95" s="182"/>
      <c r="G95" s="181"/>
      <c r="H95" s="182"/>
    </row>
    <row r="96" spans="1:8" s="183" customFormat="1" ht="11.25">
      <c r="A96" s="180"/>
      <c r="B96" s="181"/>
      <c r="C96" s="181"/>
      <c r="D96" s="182"/>
      <c r="E96" s="181"/>
      <c r="F96" s="182"/>
      <c r="G96" s="181"/>
      <c r="H96" s="182"/>
    </row>
    <row r="97" spans="1:10" s="183" customFormat="1" ht="11.25">
      <c r="A97" s="180"/>
      <c r="B97" s="181"/>
      <c r="C97" s="181"/>
      <c r="D97" s="182"/>
      <c r="E97" s="181"/>
      <c r="F97" s="182"/>
      <c r="G97" s="181"/>
      <c r="H97" s="182"/>
    </row>
    <row r="98" spans="1:10" s="183" customFormat="1" ht="11.25">
      <c r="A98" s="180"/>
      <c r="B98" s="181"/>
      <c r="C98" s="181"/>
      <c r="D98" s="182"/>
      <c r="E98" s="181"/>
      <c r="F98" s="182"/>
      <c r="G98" s="181"/>
      <c r="H98" s="182"/>
    </row>
    <row r="99" spans="1:10" s="183" customFormat="1" ht="11.25">
      <c r="A99" s="180"/>
      <c r="B99" s="181"/>
      <c r="C99" s="181"/>
      <c r="D99" s="182"/>
      <c r="E99" s="181"/>
      <c r="F99" s="182"/>
      <c r="G99" s="181"/>
      <c r="H99" s="182"/>
    </row>
    <row r="100" spans="1:10" s="183" customFormat="1" ht="11.25">
      <c r="A100" s="180"/>
      <c r="B100" s="181"/>
      <c r="C100" s="181"/>
      <c r="D100" s="182"/>
      <c r="E100" s="181"/>
      <c r="F100" s="182"/>
      <c r="G100" s="181"/>
      <c r="H100" s="182"/>
    </row>
    <row r="101" spans="1:10">
      <c r="A101" s="22"/>
      <c r="B101" s="130"/>
      <c r="C101" s="130"/>
      <c r="E101" s="130"/>
      <c r="G101" s="130"/>
      <c r="J101" s="30"/>
    </row>
    <row r="102" spans="1:10">
      <c r="A102" s="22"/>
      <c r="B102" s="130"/>
      <c r="C102" s="130"/>
      <c r="E102" s="130"/>
      <c r="G102" s="130"/>
      <c r="J102" s="30"/>
    </row>
    <row r="103" spans="1:10">
      <c r="A103" s="22"/>
      <c r="B103" s="130"/>
      <c r="C103" s="130"/>
      <c r="E103" s="130"/>
      <c r="G103" s="130"/>
      <c r="J103" s="30"/>
    </row>
    <row r="104" spans="1:10">
      <c r="A104" s="22"/>
      <c r="B104" s="130"/>
      <c r="C104" s="130"/>
      <c r="E104" s="130"/>
      <c r="G104" s="130"/>
      <c r="J104" s="30"/>
    </row>
    <row r="105" spans="1:10">
      <c r="A105" s="22"/>
      <c r="B105" s="130"/>
      <c r="C105" s="130"/>
      <c r="E105" s="130"/>
      <c r="G105" s="130"/>
      <c r="J105" s="30"/>
    </row>
    <row r="106" spans="1:10">
      <c r="A106" s="22"/>
      <c r="B106" s="130"/>
      <c r="C106" s="130"/>
      <c r="E106" s="130"/>
      <c r="G106" s="130"/>
      <c r="J106" s="30"/>
    </row>
    <row r="107" spans="1:10">
      <c r="A107" s="22"/>
      <c r="B107" s="130"/>
      <c r="C107" s="130"/>
      <c r="E107" s="130"/>
      <c r="G107" s="130"/>
      <c r="J107" s="30"/>
    </row>
    <row r="108" spans="1:10">
      <c r="A108" s="22"/>
      <c r="B108" s="130"/>
      <c r="C108" s="130"/>
      <c r="E108" s="130"/>
      <c r="G108" s="130"/>
      <c r="J108" s="30"/>
    </row>
    <row r="109" spans="1:10">
      <c r="A109" s="22"/>
      <c r="B109" s="130"/>
      <c r="C109" s="130"/>
      <c r="E109" s="130"/>
      <c r="G109" s="130"/>
      <c r="J109" s="30"/>
    </row>
    <row r="110" spans="1:10">
      <c r="A110" s="22"/>
      <c r="B110" s="130"/>
      <c r="C110" s="130"/>
      <c r="E110" s="130"/>
      <c r="G110" s="130"/>
      <c r="J110" s="30"/>
    </row>
    <row r="111" spans="1:10">
      <c r="A111" s="22"/>
      <c r="B111" s="130"/>
      <c r="C111" s="130"/>
      <c r="E111" s="130"/>
      <c r="G111" s="130"/>
      <c r="J111" s="30"/>
    </row>
    <row r="112" spans="1:10">
      <c r="A112" s="22"/>
      <c r="B112" s="130"/>
      <c r="C112" s="130"/>
      <c r="E112" s="130"/>
      <c r="G112" s="130"/>
      <c r="J112" s="30"/>
    </row>
    <row r="113" spans="1:10">
      <c r="A113" s="22"/>
      <c r="B113" s="130"/>
      <c r="C113" s="130"/>
      <c r="E113" s="130"/>
      <c r="G113" s="130"/>
      <c r="J113" s="30"/>
    </row>
    <row r="114" spans="1:10">
      <c r="A114" s="22"/>
      <c r="B114" s="130"/>
      <c r="C114" s="130"/>
      <c r="E114" s="130"/>
      <c r="G114" s="130"/>
      <c r="J114" s="30"/>
    </row>
    <row r="115" spans="1:10">
      <c r="A115" s="22"/>
      <c r="B115" s="130"/>
      <c r="C115" s="130"/>
      <c r="E115" s="130"/>
      <c r="G115" s="130"/>
      <c r="J115" s="30"/>
    </row>
    <row r="116" spans="1:10">
      <c r="A116" s="22"/>
      <c r="B116" s="130"/>
      <c r="C116" s="130"/>
      <c r="E116" s="130"/>
      <c r="G116" s="130"/>
      <c r="J116" s="30"/>
    </row>
    <row r="117" spans="1:10">
      <c r="A117" s="22"/>
      <c r="B117" s="130"/>
      <c r="C117" s="130"/>
      <c r="E117" s="130"/>
      <c r="G117" s="130"/>
      <c r="J117" s="30"/>
    </row>
    <row r="118" spans="1:10">
      <c r="A118" s="22"/>
      <c r="B118" s="130"/>
      <c r="C118" s="130"/>
      <c r="E118" s="130"/>
      <c r="G118" s="130"/>
      <c r="J118" s="30"/>
    </row>
    <row r="119" spans="1:10">
      <c r="A119" s="22"/>
      <c r="B119" s="130"/>
      <c r="C119" s="130"/>
      <c r="E119" s="130"/>
      <c r="G119" s="130"/>
      <c r="J119" s="30"/>
    </row>
    <row r="120" spans="1:10">
      <c r="A120" s="184"/>
      <c r="C120" s="130"/>
      <c r="E120" s="130"/>
      <c r="G120" s="130"/>
      <c r="J120" s="30"/>
    </row>
    <row r="121" spans="1:10">
      <c r="A121" s="184"/>
      <c r="C121" s="130"/>
      <c r="E121" s="130"/>
      <c r="G121" s="130"/>
      <c r="J121" s="30"/>
    </row>
    <row r="122" spans="1:10">
      <c r="A122" s="184"/>
      <c r="C122" s="130"/>
      <c r="E122" s="130"/>
      <c r="G122" s="130"/>
      <c r="J122" s="30"/>
    </row>
    <row r="123" spans="1:10">
      <c r="A123" s="184"/>
      <c r="C123" s="130"/>
      <c r="E123" s="130"/>
      <c r="G123" s="130"/>
      <c r="J123" s="30"/>
    </row>
    <row r="124" spans="1:10">
      <c r="A124" s="184"/>
      <c r="C124" s="130"/>
      <c r="E124" s="130"/>
      <c r="G124" s="130"/>
      <c r="J124" s="30"/>
    </row>
    <row r="125" spans="1:10">
      <c r="A125" s="184"/>
      <c r="C125" s="130"/>
      <c r="E125" s="130"/>
      <c r="G125" s="130"/>
      <c r="J125" s="30"/>
    </row>
    <row r="126" spans="1:10">
      <c r="A126" s="184"/>
      <c r="C126" s="130"/>
      <c r="E126" s="130"/>
      <c r="G126" s="130"/>
      <c r="J126" s="30"/>
    </row>
    <row r="127" spans="1:10">
      <c r="A127" s="184"/>
      <c r="C127" s="130"/>
      <c r="E127" s="130"/>
      <c r="G127" s="130"/>
      <c r="J127" s="30"/>
    </row>
  </sheetData>
  <mergeCells count="20">
    <mergeCell ref="A37:H37"/>
    <mergeCell ref="A1:H1"/>
    <mergeCell ref="A2:H2"/>
    <mergeCell ref="A3:H3"/>
    <mergeCell ref="A4:H4"/>
    <mergeCell ref="A5:H5"/>
    <mergeCell ref="A6:H6"/>
    <mergeCell ref="A7:H7"/>
    <mergeCell ref="A8:H8"/>
    <mergeCell ref="A16:H16"/>
    <mergeCell ref="A25:H25"/>
    <mergeCell ref="A28:H28"/>
    <mergeCell ref="A59:H59"/>
    <mergeCell ref="A60:H60"/>
    <mergeCell ref="A38:H38"/>
    <mergeCell ref="A39:H39"/>
    <mergeCell ref="A46:H46"/>
    <mergeCell ref="A49:A50"/>
    <mergeCell ref="A52:H52"/>
    <mergeCell ref="A56:H56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2024-02-27T19:53:03Z</cp:lastPrinted>
  <dcterms:created xsi:type="dcterms:W3CDTF">2000-04-30T13:23:02Z</dcterms:created>
  <dcterms:modified xsi:type="dcterms:W3CDTF">2024-03-06T19:05:30Z</dcterms:modified>
</cp:coreProperties>
</file>